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cooper\Desktop\"/>
    </mc:Choice>
  </mc:AlternateContent>
  <xr:revisionPtr revIDLastSave="0" documentId="13_ncr:1_{0275F1ED-F921-49F4-AA67-10DE956F368C}" xr6:coauthVersionLast="47" xr6:coauthVersionMax="47" xr10:uidLastSave="{00000000-0000-0000-0000-000000000000}"/>
  <bookViews>
    <workbookView xWindow="-120" yWindow="-120" windowWidth="29040" windowHeight="17640" xr2:uid="{00000000-000D-0000-FFFF-FFFF00000000}"/>
  </bookViews>
  <sheets>
    <sheet name="Main" sheetId="1" r:id="rId1"/>
    <sheet name="Colbert" sheetId="13" r:id="rId2"/>
    <sheet name="Abbot-Stokes" sheetId="2" r:id="rId3"/>
    <sheet name="Bass" sheetId="3" r:id="rId4"/>
    <sheet name="Karpf" sheetId="5" r:id="rId5"/>
    <sheet name="Morse" sheetId="6" r:id="rId6"/>
    <sheet name="Walmsley" sheetId="7" r:id="rId7"/>
    <sheet name="Freesemann" sheetId="12" r:id="rId8"/>
    <sheet name="Metrics" sheetId="10" state="hidden" r:id="rId9"/>
    <sheet name="Data" sheetId="11"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7" i="1" l="1"/>
  <c r="A28" i="1" s="1"/>
  <c r="H4" i="11" l="1"/>
  <c r="H5" i="11"/>
  <c r="A5" i="11"/>
  <c r="A4" i="11"/>
  <c r="B14" i="11"/>
  <c r="B13" i="11"/>
  <c r="B11" i="11"/>
  <c r="B10" i="11"/>
  <c r="B8" i="11"/>
  <c r="B4" i="11"/>
  <c r="D2" i="11"/>
  <c r="B23" i="10" s="1"/>
  <c r="M23" i="10" s="1"/>
  <c r="E15" i="11"/>
  <c r="E14" i="11"/>
  <c r="E13" i="11"/>
  <c r="E12" i="11"/>
  <c r="E11" i="11"/>
  <c r="E10" i="11"/>
  <c r="E7" i="11"/>
  <c r="E6" i="11"/>
  <c r="E5" i="11"/>
  <c r="H13" i="11"/>
  <c r="H12" i="11"/>
  <c r="H11" i="11"/>
  <c r="H10" i="11"/>
  <c r="H9" i="11"/>
  <c r="H8" i="11"/>
  <c r="H7" i="11"/>
  <c r="H6" i="11"/>
  <c r="H3" i="11"/>
  <c r="F4" i="11"/>
  <c r="F3" i="11"/>
  <c r="F2" i="11"/>
  <c r="F7" i="11"/>
  <c r="F8" i="11"/>
  <c r="F10" i="11"/>
  <c r="F15" i="11"/>
  <c r="F18" i="11"/>
  <c r="F17" i="11"/>
  <c r="F16" i="11"/>
  <c r="F14" i="11"/>
  <c r="F13" i="11"/>
  <c r="F12" i="11"/>
  <c r="F11" i="11"/>
  <c r="A9" i="11"/>
  <c r="F5" i="11"/>
  <c r="E3" i="11"/>
  <c r="F9" i="11"/>
  <c r="M22" i="10"/>
  <c r="G2" i="11"/>
  <c r="B26" i="10" s="1"/>
  <c r="M26" i="10" s="1"/>
  <c r="F6" i="11"/>
  <c r="E9" i="11"/>
  <c r="E8" i="11"/>
  <c r="E4" i="11"/>
  <c r="E2" i="11"/>
  <c r="B12" i="11"/>
  <c r="B9" i="11"/>
  <c r="B3" i="11"/>
  <c r="B2" i="11"/>
  <c r="B7" i="11"/>
  <c r="B6" i="11"/>
  <c r="B5" i="11"/>
  <c r="B9" i="10"/>
  <c r="M9" i="10" s="1"/>
  <c r="B8" i="10"/>
  <c r="M8" i="10" s="1"/>
  <c r="B6" i="10"/>
  <c r="M6" i="10" s="1"/>
  <c r="A12" i="11"/>
  <c r="H2" i="11"/>
  <c r="B27" i="10" s="1"/>
  <c r="M27" i="10" s="1"/>
  <c r="D3" i="11"/>
  <c r="A13" i="11"/>
  <c r="A11" i="11"/>
  <c r="A10" i="11"/>
  <c r="A8" i="11"/>
  <c r="A7" i="11"/>
  <c r="A6" i="11"/>
  <c r="A3" i="11"/>
  <c r="A2" i="11"/>
  <c r="B20" i="10" s="1"/>
  <c r="M20" i="10" s="1"/>
  <c r="B5" i="10"/>
  <c r="M5" i="10" s="1"/>
  <c r="B4" i="10"/>
  <c r="M4" i="10" s="1"/>
  <c r="B2" i="10"/>
  <c r="M2" i="10" s="1"/>
  <c r="B3" i="10"/>
  <c r="M3" i="10" s="1"/>
  <c r="B7" i="10" l="1"/>
  <c r="M7" i="10" s="1"/>
  <c r="B21" i="10"/>
  <c r="M21" i="10" s="1"/>
  <c r="B25" i="10"/>
  <c r="M25" i="10" s="1"/>
  <c r="B24" i="10"/>
  <c r="M24" i="10" s="1"/>
</calcChain>
</file>

<file path=xl/sharedStrings.xml><?xml version="1.0" encoding="utf-8"?>
<sst xmlns="http://schemas.openxmlformats.org/spreadsheetml/2006/main" count="1233" uniqueCount="216">
  <si>
    <t>Freesemann</t>
  </si>
  <si>
    <t>Penny</t>
  </si>
  <si>
    <t>H</t>
  </si>
  <si>
    <t>N</t>
  </si>
  <si>
    <t>T</t>
  </si>
  <si>
    <t>W</t>
  </si>
  <si>
    <t>Bass</t>
  </si>
  <si>
    <t>Sparger</t>
  </si>
  <si>
    <t>L</t>
  </si>
  <si>
    <t>Lock</t>
  </si>
  <si>
    <t>R</t>
  </si>
  <si>
    <t>Karpf</t>
  </si>
  <si>
    <t>Abbot</t>
  </si>
  <si>
    <t>David</t>
  </si>
  <si>
    <t>Morse</t>
  </si>
  <si>
    <t>John</t>
  </si>
  <si>
    <t>E</t>
  </si>
  <si>
    <t>M</t>
  </si>
  <si>
    <t>D</t>
  </si>
  <si>
    <t>Walmsley</t>
  </si>
  <si>
    <t>Timothy</t>
  </si>
  <si>
    <t>Richard</t>
  </si>
  <si>
    <t>J</t>
  </si>
  <si>
    <t>Benjamin</t>
  </si>
  <si>
    <t>Darden</t>
  </si>
  <si>
    <t>Steven</t>
  </si>
  <si>
    <t>Pro Se</t>
  </si>
  <si>
    <t>Turner</t>
  </si>
  <si>
    <t>Carson</t>
  </si>
  <si>
    <t>Sanders</t>
  </si>
  <si>
    <t xml:space="preserve">Kevin </t>
  </si>
  <si>
    <t>Case Number</t>
  </si>
  <si>
    <t>Defendant Last</t>
  </si>
  <si>
    <t>Defendant First</t>
  </si>
  <si>
    <t>Defendant MI</t>
  </si>
  <si>
    <t>Sentencing Judge Last</t>
  </si>
  <si>
    <t>Sentencing Judge First</t>
  </si>
  <si>
    <t>Sentencing Judge MI</t>
  </si>
  <si>
    <t>Assigned Judge Last</t>
  </si>
  <si>
    <t>Assigned Judge First</t>
  </si>
  <si>
    <t>Assigned Judge MI</t>
  </si>
  <si>
    <t>Counsel of Record Last</t>
  </si>
  <si>
    <t>Counsel of Record First</t>
  </si>
  <si>
    <t>Counsel of Record MI</t>
  </si>
  <si>
    <t>Date of the Sentence</t>
  </si>
  <si>
    <t>Date the Trial Transcript was Filed</t>
  </si>
  <si>
    <t>Date of Motion for New Trial</t>
  </si>
  <si>
    <t>Date of Amended Motion for New Trial</t>
  </si>
  <si>
    <t>Has Motion for New Trial been Ruled on?</t>
  </si>
  <si>
    <t>Date of Notice of Appeal</t>
  </si>
  <si>
    <t>Record is ready for Transmittal?</t>
  </si>
  <si>
    <t>Date Transmitted</t>
  </si>
  <si>
    <t>Cavendar</t>
  </si>
  <si>
    <t># OF CASES</t>
  </si>
  <si>
    <t>CR171530</t>
  </si>
  <si>
    <t>Marrow</t>
  </si>
  <si>
    <t>Keith</t>
  </si>
  <si>
    <t>John Jr</t>
  </si>
  <si>
    <t>Travis</t>
  </si>
  <si>
    <t>% Change</t>
  </si>
  <si>
    <t>CR102165</t>
  </si>
  <si>
    <t>Johnson</t>
  </si>
  <si>
    <t>Maurice</t>
  </si>
  <si>
    <t>CR170653</t>
  </si>
  <si>
    <t>Bentley</t>
  </si>
  <si>
    <t>Walker</t>
  </si>
  <si>
    <t>Amanda</t>
  </si>
  <si>
    <t>SPCR1801657</t>
  </si>
  <si>
    <t>CR161537</t>
  </si>
  <si>
    <t>Patterson</t>
  </si>
  <si>
    <t>Kiwani</t>
  </si>
  <si>
    <t>SPCR1900533</t>
  </si>
  <si>
    <t>Dunham</t>
  </si>
  <si>
    <t>Osha</t>
  </si>
  <si>
    <t>Motion for New Trial - Karpf</t>
  </si>
  <si>
    <t>CR161438</t>
  </si>
  <si>
    <t>Jensen</t>
  </si>
  <si>
    <t>CR170877</t>
  </si>
  <si>
    <t>Padgett</t>
  </si>
  <si>
    <t>Christian</t>
  </si>
  <si>
    <t>Paul</t>
  </si>
  <si>
    <t>CR162208</t>
  </si>
  <si>
    <t>Mitchell</t>
  </si>
  <si>
    <t>Kenyatta</t>
  </si>
  <si>
    <t>K</t>
  </si>
  <si>
    <t>John III</t>
  </si>
  <si>
    <t>SPCR1800796</t>
  </si>
  <si>
    <t>SPCR1801515</t>
  </si>
  <si>
    <t>Morgan</t>
  </si>
  <si>
    <t>Darryl</t>
  </si>
  <si>
    <t>Hilton</t>
  </si>
  <si>
    <t>Gregory</t>
  </si>
  <si>
    <t>SPCR1801989</t>
  </si>
  <si>
    <t>Tanaiveon</t>
  </si>
  <si>
    <t>SPCR18-02218-J1</t>
  </si>
  <si>
    <t>Alex</t>
  </si>
  <si>
    <t>Christopher</t>
  </si>
  <si>
    <t>SPCR1900377</t>
  </si>
  <si>
    <t>Glover</t>
  </si>
  <si>
    <t>Denarvid</t>
  </si>
  <si>
    <t>O</t>
  </si>
  <si>
    <t>SPCR2000494</t>
  </si>
  <si>
    <t>Gadson Jr.</t>
  </si>
  <si>
    <t xml:space="preserve">Antonio </t>
  </si>
  <si>
    <t>Edwin</t>
  </si>
  <si>
    <t>SPCR2101052</t>
  </si>
  <si>
    <t>Crabbe</t>
  </si>
  <si>
    <t>Clayton</t>
  </si>
  <si>
    <t>SPCR1902491</t>
  </si>
  <si>
    <t>Scott</t>
  </si>
  <si>
    <t>SPCR2101263</t>
  </si>
  <si>
    <t>McIver</t>
  </si>
  <si>
    <t>Clarence</t>
  </si>
  <si>
    <t>Motion for New Trial - Abbot/Stokes</t>
  </si>
  <si>
    <t>SPCR19-00472</t>
  </si>
  <si>
    <t>Biggins</t>
  </si>
  <si>
    <t>Kelvin</t>
  </si>
  <si>
    <t>Octavian</t>
  </si>
  <si>
    <t>SPCR21-04722</t>
  </si>
  <si>
    <t>Samuels</t>
  </si>
  <si>
    <t>Dyanta</t>
  </si>
  <si>
    <t>Derall</t>
  </si>
  <si>
    <t>SPCR19-02634</t>
  </si>
  <si>
    <t>Brewington</t>
  </si>
  <si>
    <t>Dwight</t>
  </si>
  <si>
    <t>Oscar</t>
  </si>
  <si>
    <t>SPCR21-00514</t>
  </si>
  <si>
    <t>Burgest</t>
  </si>
  <si>
    <t>Akeim</t>
  </si>
  <si>
    <t>Daquan</t>
  </si>
  <si>
    <t>Dennis</t>
  </si>
  <si>
    <t>Xavier</t>
  </si>
  <si>
    <t>Tyriek</t>
  </si>
  <si>
    <t>***THIS LIST OF CASES AND PENDING MOTIONS IS BEING PROVIDED FOR YOUR CONVENIENCE AND USE. THIS IS AN INTERNAL DOCUMENT ONLY. PLEASE REVIEW IT AND LET ME KNOW IF YOU HAVE ANY OTHER DISPOSITIVE INFORMATION AND I WILL AMEND THE MASTER LIST ACCORDINGLY FOR MY FINAL SUBMISSION TO JUDGE FREESEMANN.- Tammie</t>
  </si>
  <si>
    <t>SPCR21-01065</t>
  </si>
  <si>
    <t>Brown</t>
  </si>
  <si>
    <t>Johnnie</t>
  </si>
  <si>
    <t>Kensley</t>
  </si>
  <si>
    <t>SPCR21-03683</t>
  </si>
  <si>
    <t>Blige</t>
  </si>
  <si>
    <t>Cameron</t>
  </si>
  <si>
    <t>Mones</t>
  </si>
  <si>
    <t>Stuart</t>
  </si>
  <si>
    <t>Bernard</t>
  </si>
  <si>
    <t>SPCR21-03684</t>
  </si>
  <si>
    <t>CR160687</t>
  </si>
  <si>
    <t>Hughes Jr.</t>
  </si>
  <si>
    <t>Lawrence</t>
  </si>
  <si>
    <t>James</t>
  </si>
  <si>
    <t>Colbert</t>
  </si>
  <si>
    <t>Lisa</t>
  </si>
  <si>
    <t>Y (4/9/2020)</t>
  </si>
  <si>
    <t>SPCR21-00506</t>
  </si>
  <si>
    <t>Gardener</t>
  </si>
  <si>
    <t>Janet</t>
  </si>
  <si>
    <t>SPCR21-04443</t>
  </si>
  <si>
    <t>Wright</t>
  </si>
  <si>
    <t>Kenneth</t>
  </si>
  <si>
    <t>Ray</t>
  </si>
  <si>
    <t>King</t>
  </si>
  <si>
    <t>Seaton</t>
  </si>
  <si>
    <t xml:space="preserve">Jeremiah </t>
  </si>
  <si>
    <t>Tayeon</t>
  </si>
  <si>
    <t>SPCR20-00438</t>
  </si>
  <si>
    <t>SPCR23-00446</t>
  </si>
  <si>
    <t>SPCR20-00494</t>
  </si>
  <si>
    <t>SPCR19-00533</t>
  </si>
  <si>
    <t>SPCR18-01515</t>
  </si>
  <si>
    <t>SPCR18-00796</t>
  </si>
  <si>
    <t>SPCR19-00377</t>
  </si>
  <si>
    <t>SPCR21-01052</t>
  </si>
  <si>
    <t>SPCR18-01989</t>
  </si>
  <si>
    <t>SPCR18-01657</t>
  </si>
  <si>
    <t>SPCR21-01263</t>
  </si>
  <si>
    <t>SPCR19-02491</t>
  </si>
  <si>
    <t>Vidal</t>
  </si>
  <si>
    <t>Jorge</t>
  </si>
  <si>
    <t>Vasquez</t>
  </si>
  <si>
    <t>G</t>
  </si>
  <si>
    <t>SPCR20-00346</t>
  </si>
  <si>
    <t>Schwalb</t>
  </si>
  <si>
    <t>Thomas</t>
  </si>
  <si>
    <t>SPCR21-00605</t>
  </si>
  <si>
    <t>Richardson</t>
  </si>
  <si>
    <t>Randall</t>
  </si>
  <si>
    <t>Michael</t>
  </si>
  <si>
    <t>SPCR22-02175</t>
  </si>
  <si>
    <t>Bailey</t>
  </si>
  <si>
    <t>Lashea</t>
  </si>
  <si>
    <t>Burton</t>
  </si>
  <si>
    <t>Anthony</t>
  </si>
  <si>
    <t>Gayle</t>
  </si>
  <si>
    <t>SPCR22-02177</t>
  </si>
  <si>
    <t>Taj</t>
  </si>
  <si>
    <t>Dialo</t>
  </si>
  <si>
    <t>SPCR21-02308</t>
  </si>
  <si>
    <t>Westbrook</t>
  </si>
  <si>
    <t>Kimberly</t>
  </si>
  <si>
    <t>Mona</t>
  </si>
  <si>
    <t>SPCR23-01484</t>
  </si>
  <si>
    <t>Exley</t>
  </si>
  <si>
    <t>Lamartrus</t>
  </si>
  <si>
    <t>SPCR23-01485</t>
  </si>
  <si>
    <t>Orr</t>
  </si>
  <si>
    <t>Herschel</t>
  </si>
  <si>
    <t>Jabar</t>
  </si>
  <si>
    <t>SPCR23-01486</t>
  </si>
  <si>
    <t>Truesdale</t>
  </si>
  <si>
    <t>Vincent</t>
  </si>
  <si>
    <t>Carson Jr.</t>
  </si>
  <si>
    <t xml:space="preserve">John </t>
  </si>
  <si>
    <t>Persse</t>
  </si>
  <si>
    <t>Robert</t>
  </si>
  <si>
    <t>SPCR1802218</t>
  </si>
  <si>
    <t xml:space="preserve">Musson </t>
  </si>
  <si>
    <t>Skye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</si>
</sst>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mm/dd/yy;@"/>
    <numFmt numFmtId="166" formatCode="m/d/yy;@"/>
  </numFmts>
  <fonts count="8" x14ac:knownFonts="1">
    <font>
      <sz val="11"/>
      <color theme="1"/>
      <name val="Calibri"/>
      <family val="2"/>
      <scheme val="minor"/>
    </font>
    <font>
      <sz val="10"/>
      <color theme="1"/>
      <name val="Times New Roman"/>
      <family val="1"/>
    </font>
    <font>
      <sz val="11"/>
      <color theme="1"/>
      <name val="Times New Roman"/>
      <family val="1"/>
    </font>
    <font>
      <sz val="11"/>
      <name val="Times New Roman"/>
      <family val="1"/>
    </font>
    <font>
      <b/>
      <sz val="16"/>
      <color theme="1"/>
      <name val="Calibri"/>
      <family val="2"/>
      <scheme val="minor"/>
    </font>
    <font>
      <sz val="10"/>
      <color theme="1"/>
      <name val="Calibri"/>
      <family val="2"/>
      <scheme val="minor"/>
    </font>
    <font>
      <b/>
      <sz val="16"/>
      <color theme="1"/>
      <name val="Times New Roman"/>
      <family val="1"/>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1" xfId="0" applyFont="1" applyBorder="1" applyAlignment="1">
      <alignment horizontal="center" wrapText="1"/>
    </xf>
    <xf numFmtId="0" fontId="0" fillId="0" borderId="1" xfId="0" applyBorder="1"/>
    <xf numFmtId="0" fontId="2" fillId="0" borderId="0" xfId="0" applyFont="1"/>
    <xf numFmtId="0" fontId="2" fillId="0" borderId="1" xfId="0" applyFont="1" applyBorder="1" applyAlignment="1">
      <alignment horizontal="center" wrapText="1"/>
    </xf>
    <xf numFmtId="0" fontId="2" fillId="0" borderId="0" xfId="0" applyFont="1" applyAlignment="1">
      <alignment horizontal="center" wrapText="1"/>
    </xf>
    <xf numFmtId="0" fontId="0" fillId="0" borderId="0" xfId="0" applyAlignment="1">
      <alignment vertical="top" wrapText="1"/>
    </xf>
    <xf numFmtId="17" fontId="0" fillId="0" borderId="2"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2" xfId="0" applyBorder="1"/>
    <xf numFmtId="17" fontId="0" fillId="0" borderId="8" xfId="0" applyNumberFormat="1" applyBorder="1"/>
    <xf numFmtId="0" fontId="0" fillId="0" borderId="8" xfId="0" applyBorder="1"/>
    <xf numFmtId="10" fontId="0" fillId="0" borderId="5" xfId="0" applyNumberFormat="1" applyBorder="1"/>
    <xf numFmtId="0" fontId="0" fillId="0" borderId="9" xfId="0" applyBorder="1"/>
    <xf numFmtId="10" fontId="0" fillId="0" borderId="7" xfId="0" applyNumberFormat="1" applyBorder="1"/>
    <xf numFmtId="2" fontId="0" fillId="0" borderId="3" xfId="0" applyNumberFormat="1" applyBorder="1"/>
    <xf numFmtId="2" fontId="0" fillId="0" borderId="5" xfId="0" applyNumberFormat="1" applyBorder="1"/>
    <xf numFmtId="2" fontId="0" fillId="0" borderId="7" xfId="0" applyNumberFormat="1" applyBorder="1"/>
    <xf numFmtId="0" fontId="3" fillId="0" borderId="1" xfId="0" applyFont="1" applyBorder="1"/>
    <xf numFmtId="164" fontId="3" fillId="0" borderId="1" xfId="0" applyNumberFormat="1" applyFont="1" applyBorder="1"/>
    <xf numFmtId="0" fontId="3" fillId="2" borderId="1" xfId="0" applyFont="1" applyFill="1" applyBorder="1"/>
    <xf numFmtId="0" fontId="2" fillId="0" borderId="1" xfId="0" applyFont="1" applyBorder="1"/>
    <xf numFmtId="0" fontId="2" fillId="2" borderId="1" xfId="0" applyFont="1" applyFill="1" applyBorder="1"/>
    <xf numFmtId="0" fontId="2" fillId="2" borderId="1" xfId="0" applyFont="1" applyFill="1" applyBorder="1" applyAlignment="1">
      <alignment horizontal="center" wrapText="1"/>
    </xf>
    <xf numFmtId="0" fontId="2" fillId="2" borderId="0" xfId="0" applyFont="1" applyFill="1"/>
    <xf numFmtId="164" fontId="1" fillId="0" borderId="1" xfId="0" applyNumberFormat="1" applyFont="1" applyBorder="1" applyAlignment="1">
      <alignment horizontal="center" wrapText="1"/>
    </xf>
    <xf numFmtId="164" fontId="2" fillId="0" borderId="1" xfId="0" applyNumberFormat="1" applyFont="1" applyBorder="1" applyAlignment="1">
      <alignment horizontal="center" wrapText="1"/>
    </xf>
    <xf numFmtId="14" fontId="2" fillId="0" borderId="1" xfId="0" applyNumberFormat="1" applyFont="1" applyBorder="1"/>
    <xf numFmtId="0" fontId="2" fillId="0" borderId="11" xfId="0" applyFont="1" applyBorder="1"/>
    <xf numFmtId="0" fontId="2" fillId="0" borderId="10" xfId="0" applyFont="1" applyBorder="1"/>
    <xf numFmtId="165" fontId="3" fillId="0" borderId="1" xfId="0" applyNumberFormat="1" applyFont="1" applyBorder="1"/>
    <xf numFmtId="165" fontId="2" fillId="0" borderId="1" xfId="0" applyNumberFormat="1" applyFont="1" applyBorder="1"/>
    <xf numFmtId="0" fontId="2" fillId="0" borderId="11" xfId="0" applyFont="1" applyBorder="1" applyAlignment="1">
      <alignment horizontal="center" wrapText="1"/>
    </xf>
    <xf numFmtId="166" fontId="2" fillId="0" borderId="1" xfId="0" applyNumberFormat="1" applyFont="1" applyBorder="1"/>
    <xf numFmtId="14" fontId="3" fillId="0" borderId="1" xfId="0" applyNumberFormat="1" applyFont="1" applyBorder="1"/>
    <xf numFmtId="0" fontId="2" fillId="0" borderId="1" xfId="0" applyFont="1" applyBorder="1" applyAlignment="1">
      <alignment wrapText="1"/>
    </xf>
    <xf numFmtId="14" fontId="1" fillId="0" borderId="1" xfId="0" applyNumberFormat="1" applyFont="1" applyBorder="1" applyAlignment="1">
      <alignment horizontal="center" wrapText="1"/>
    </xf>
    <xf numFmtId="14" fontId="0" fillId="0" borderId="0" xfId="0" applyNumberFormat="1"/>
    <xf numFmtId="14" fontId="0" fillId="0" borderId="0" xfId="0" applyNumberFormat="1" applyAlignment="1">
      <alignment vertical="top" wrapText="1"/>
    </xf>
    <xf numFmtId="14" fontId="2" fillId="0" borderId="0" xfId="0" applyNumberFormat="1" applyFont="1"/>
    <xf numFmtId="0" fontId="2" fillId="0" borderId="0" xfId="0" applyFont="1" applyBorder="1"/>
    <xf numFmtId="165" fontId="2" fillId="0" borderId="1" xfId="0" applyNumberFormat="1" applyFont="1" applyBorder="1" applyAlignment="1">
      <alignment vertical="top" wrapText="1"/>
    </xf>
    <xf numFmtId="0" fontId="2" fillId="2" borderId="11" xfId="0" applyFont="1" applyFill="1" applyBorder="1"/>
    <xf numFmtId="0" fontId="3" fillId="0" borderId="1" xfId="0" applyNumberFormat="1" applyFont="1" applyBorder="1"/>
    <xf numFmtId="0" fontId="2" fillId="0" borderId="1" xfId="0" applyNumberFormat="1" applyFont="1" applyBorder="1"/>
    <xf numFmtId="165" fontId="7" fillId="0" borderId="1" xfId="0" applyNumberFormat="1" applyFont="1" applyBorder="1"/>
    <xf numFmtId="0" fontId="7" fillId="0" borderId="1" xfId="0" applyFont="1" applyBorder="1"/>
    <xf numFmtId="0" fontId="1" fillId="0" borderId="0" xfId="0" applyFont="1" applyAlignment="1">
      <alignment vertical="top" wrapText="1"/>
    </xf>
    <xf numFmtId="0" fontId="0" fillId="0" borderId="0" xfId="0" applyAlignment="1">
      <alignment vertical="top" wrapText="1"/>
    </xf>
    <xf numFmtId="0" fontId="5" fillId="0" borderId="8" xfId="0" applyFont="1" applyBorder="1" applyAlignment="1">
      <alignment vertical="top" wrapText="1"/>
    </xf>
    <xf numFmtId="0" fontId="5" fillId="0" borderId="0" xfId="0" applyFont="1" applyAlignment="1">
      <alignment vertical="top"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Number of Cases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pieChart>
        <c:varyColors val="1"/>
        <c:ser>
          <c:idx val="0"/>
          <c:order val="0"/>
          <c:spPr>
            <a:solidFill>
              <a:schemeClr val="lt1"/>
            </a:solidFill>
            <a:ln w="19050">
              <a:solidFill>
                <a:schemeClr val="dk1">
                  <a:tint val="88500"/>
                </a:schemeClr>
              </a:solidFill>
            </a:ln>
            <a:effectLst/>
          </c:spPr>
          <c:dPt>
            <c:idx val="0"/>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1-BEB0-42E1-998D-171233F99A66}"/>
              </c:ext>
            </c:extLst>
          </c:dPt>
          <c:dPt>
            <c:idx val="1"/>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3-BEB0-42E1-998D-171233F99A66}"/>
              </c:ext>
            </c:extLst>
          </c:dPt>
          <c:dPt>
            <c:idx val="2"/>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5-BEB0-42E1-998D-171233F99A66}"/>
              </c:ext>
            </c:extLst>
          </c:dPt>
          <c:dPt>
            <c:idx val="3"/>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7-BEB0-42E1-998D-171233F99A66}"/>
              </c:ext>
            </c:extLst>
          </c:dPt>
          <c:dPt>
            <c:idx val="4"/>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9-BEB0-42E1-998D-171233F99A66}"/>
              </c:ext>
            </c:extLst>
          </c:dPt>
          <c:dPt>
            <c:idx val="5"/>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B-BEB0-42E1-998D-171233F99A66}"/>
              </c:ext>
            </c:extLst>
          </c:dPt>
          <c:dPt>
            <c:idx val="6"/>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D-BEB0-42E1-998D-171233F99A66}"/>
              </c:ext>
            </c:extLst>
          </c:dPt>
          <c:dPt>
            <c:idx val="7"/>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F-BEB0-42E1-998D-171233F99A6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tint val="885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a:solidFill>
                    <a:schemeClr val="dk1">
                      <a:tint val="88500"/>
                      <a:lumMod val="60000"/>
                      <a:lumOff val="40000"/>
                    </a:schemeClr>
                  </a:solidFill>
                </a:ln>
                <a:effectLst/>
              </c:spPr>
            </c:leaderLines>
            <c:extLst>
              <c:ext xmlns:c15="http://schemas.microsoft.com/office/drawing/2012/chart" uri="{CE6537A1-D6FC-4f65-9D91-7224C49458BB}"/>
            </c:extLst>
          </c:dLbls>
          <c:cat>
            <c:strRef>
              <c:f>Metrics!$A$2:$A$9</c:f>
              <c:strCache>
                <c:ptCount val="8"/>
                <c:pt idx="0">
                  <c:v>Abbot</c:v>
                </c:pt>
                <c:pt idx="1">
                  <c:v>Bass</c:v>
                </c:pt>
                <c:pt idx="2">
                  <c:v>Cavendar</c:v>
                </c:pt>
                <c:pt idx="3">
                  <c:v>Freesemann</c:v>
                </c:pt>
                <c:pt idx="4">
                  <c:v>Karpf</c:v>
                </c:pt>
                <c:pt idx="5">
                  <c:v>Morse</c:v>
                </c:pt>
                <c:pt idx="6">
                  <c:v>Turner</c:v>
                </c:pt>
                <c:pt idx="7">
                  <c:v>Walmsley</c:v>
                </c:pt>
              </c:strCache>
            </c:strRef>
          </c:cat>
          <c:val>
            <c:numRef>
              <c:f>Metrics!$B$2:$B$9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EB0-42E1-998D-171233F99A66}"/>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dk1">
        <a:tint val="88500"/>
      </a:schemeClr>
    </a:solidFill>
    <a:ln w="9525" cap="flat" cmpd="sng" algn="ctr">
      <a:solidFill>
        <a:schemeClr val="dk1">
          <a:tint val="885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 Days Pending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Metrics!$A$20:$A$27</c:f>
              <c:strCache>
                <c:ptCount val="8"/>
                <c:pt idx="0">
                  <c:v>Abbot</c:v>
                </c:pt>
                <c:pt idx="1">
                  <c:v>Bass</c:v>
                </c:pt>
                <c:pt idx="2">
                  <c:v>Cavendar</c:v>
                </c:pt>
                <c:pt idx="3">
                  <c:v>Freesemann</c:v>
                </c:pt>
                <c:pt idx="4">
                  <c:v>Karpf</c:v>
                </c:pt>
                <c:pt idx="5">
                  <c:v>Morse</c:v>
                </c:pt>
                <c:pt idx="6">
                  <c:v>Turner</c:v>
                </c:pt>
                <c:pt idx="7">
                  <c:v>Walmsley</c:v>
                </c:pt>
              </c:strCache>
            </c:strRef>
          </c:cat>
          <c:val>
            <c:numRef>
              <c:f>Metrics!$B$20:$B$27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27D-4F0B-B447-66AD4BE1A0CA}"/>
            </c:ext>
          </c:extLst>
        </c:ser>
        <c:dLbls>
          <c:showLegendKey val="0"/>
          <c:showVal val="0"/>
          <c:showCatName val="0"/>
          <c:showSerName val="0"/>
          <c:showPercent val="0"/>
          <c:showBubbleSize val="0"/>
        </c:dLbls>
        <c:gapWidth val="219"/>
        <c:overlap val="-27"/>
        <c:axId val="363485000"/>
        <c:axId val="363484608"/>
      </c:barChart>
      <c:catAx>
        <c:axId val="36348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4608"/>
        <c:crosses val="autoZero"/>
        <c:auto val="1"/>
        <c:lblAlgn val="ctr"/>
        <c:lblOffset val="100"/>
        <c:noMultiLvlLbl val="0"/>
      </c:catAx>
      <c:valAx>
        <c:axId val="363484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0">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styleClr val="0"/>
    </cs:lnRef>
    <cs:fillRef idx="0"/>
    <cs:effectRef idx="0"/>
    <cs:fontRef idx="minor">
      <cs:styleClr val="0"/>
    </cs:fontRef>
    <cs:defRPr sz="900" b="1" kern="1200"/>
  </cs:dataLabel>
  <cs:dataLabelCallout>
    <cs:lnRef idx="0">
      <cs:styleClr val="0"/>
    </cs:lnRef>
    <cs:fillRef idx="0"/>
    <cs:effectRef idx="0"/>
    <cs:fontRef idx="minor">
      <cs:styleClr val="0"/>
    </cs:fontRef>
    <cs:spPr>
      <a:solidFill>
        <a:schemeClr val="lt1"/>
      </a:solidFill>
      <a:ln>
        <a:solidFill>
          <a:schemeClr val="phClr"/>
        </a:solidFill>
      </a:ln>
    </cs:spPr>
    <cs:defRPr sz="900" b="1" kern="1200"/>
    <cs:bodyPr rot="0" spcFirstLastPara="1" vertOverflow="clip" horzOverflow="clip" vert="horz" wrap="square" lIns="36576" tIns="18288" rIns="36576" bIns="18288" anchor="ctr" anchorCtr="1">
      <a:spAutoFit/>
    </cs:bodyPr>
  </cs:dataLabelCallout>
  <cs:dataPoint>
    <cs:lnRef idx="0">
      <cs:styleClr val="0"/>
    </cs:lnRef>
    <cs:fillRef idx="0"/>
    <cs:effectRef idx="0"/>
    <cs:fontRef idx="minor">
      <a:schemeClr val="dk1"/>
    </cs:fontRef>
    <cs:spPr>
      <a:solidFill>
        <a:schemeClr val="lt1"/>
      </a:solidFill>
      <a:ln w="19050">
        <a:solidFill>
          <a:schemeClr val="phClr"/>
        </a:solidFill>
      </a:ln>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0</xdr:rowOff>
    </xdr:from>
    <xdr:to>
      <xdr:col>8</xdr:col>
      <xdr:colOff>571500</xdr:colOff>
      <xdr:row>18</xdr:row>
      <xdr:rowOff>19050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19</xdr:row>
      <xdr:rowOff>9525</xdr:rowOff>
    </xdr:from>
    <xdr:to>
      <xdr:col>8</xdr:col>
      <xdr:colOff>581025</xdr:colOff>
      <xdr:row>33</xdr:row>
      <xdr:rowOff>71437</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1"/>
  <sheetViews>
    <sheetView tabSelected="1" zoomScaleNormal="100" workbookViewId="0">
      <pane ySplit="1" topLeftCell="A10" activePane="bottomLeft" state="frozen"/>
      <selection pane="bottomLeft" activeCell="H25" sqref="H25"/>
    </sheetView>
  </sheetViews>
  <sheetFormatPr defaultColWidth="9.140625" defaultRowHeight="15" x14ac:dyDescent="0.25"/>
  <cols>
    <col min="1" max="1" width="5.7109375" style="3" customWidth="1"/>
    <col min="2" max="2" width="16.42578125" style="28" customWidth="1"/>
    <col min="3" max="3" width="11.7109375" style="3" customWidth="1"/>
    <col min="4" max="4" width="10.28515625" style="3" customWidth="1"/>
    <col min="5" max="5" width="10" style="3" customWidth="1"/>
    <col min="6" max="6" width="10.140625" style="3" customWidth="1"/>
    <col min="7" max="7" width="10.5703125" style="3" customWidth="1"/>
    <col min="8" max="8" width="10.140625" style="3" customWidth="1"/>
    <col min="9" max="11" width="9.140625" style="3"/>
    <col min="12" max="12" width="11.140625" style="3" customWidth="1"/>
    <col min="13" max="13" width="10.28515625" style="3" customWidth="1"/>
    <col min="14" max="14" width="9.140625" style="3"/>
    <col min="15" max="15" width="11" style="3" customWidth="1"/>
    <col min="16" max="16" width="11.42578125" style="3" customWidth="1"/>
    <col min="17" max="17" width="10.7109375" style="3" bestFit="1" customWidth="1"/>
    <col min="18" max="18" width="11.7109375" style="3" customWidth="1"/>
    <col min="19" max="19" width="10.140625" style="3" bestFit="1" customWidth="1"/>
    <col min="20" max="20" width="11.42578125" style="3" customWidth="1"/>
    <col min="21" max="21" width="11" style="3" customWidth="1"/>
    <col min="22" max="22" width="11.28515625" style="3" customWidth="1"/>
    <col min="23" max="23" width="9.140625" style="3"/>
    <col min="24" max="24" width="9.7109375" style="3" bestFit="1" customWidth="1"/>
    <col min="25" max="25" width="9.140625" style="3"/>
    <col min="26" max="26" width="9.7109375" style="3" bestFit="1" customWidth="1"/>
    <col min="27" max="16384" width="9.140625" style="3"/>
  </cols>
  <sheetData>
    <row r="1" spans="1:25" ht="90" customHeight="1" x14ac:dyDescent="0.25">
      <c r="A1" s="25"/>
      <c r="B1" s="27" t="s">
        <v>31</v>
      </c>
      <c r="C1" s="4" t="s">
        <v>32</v>
      </c>
      <c r="D1" s="4" t="s">
        <v>33</v>
      </c>
      <c r="E1" s="4" t="s">
        <v>34</v>
      </c>
      <c r="F1" s="4" t="s">
        <v>35</v>
      </c>
      <c r="G1" s="4" t="s">
        <v>36</v>
      </c>
      <c r="H1" s="4" t="s">
        <v>37</v>
      </c>
      <c r="I1" s="4" t="s">
        <v>38</v>
      </c>
      <c r="J1" s="4" t="s">
        <v>39</v>
      </c>
      <c r="K1" s="4" t="s">
        <v>40</v>
      </c>
      <c r="L1" s="4" t="s">
        <v>41</v>
      </c>
      <c r="M1" s="4" t="s">
        <v>42</v>
      </c>
      <c r="N1" s="4" t="s">
        <v>43</v>
      </c>
      <c r="O1" s="30" t="s">
        <v>44</v>
      </c>
      <c r="P1" s="30" t="s">
        <v>45</v>
      </c>
      <c r="Q1" s="30" t="s">
        <v>46</v>
      </c>
      <c r="R1" s="4" t="s">
        <v>47</v>
      </c>
      <c r="S1" s="4" t="s">
        <v>48</v>
      </c>
      <c r="T1" s="4" t="s">
        <v>49</v>
      </c>
      <c r="U1" s="4" t="s">
        <v>50</v>
      </c>
      <c r="V1" s="4" t="s">
        <v>51</v>
      </c>
      <c r="W1" s="25"/>
      <c r="X1" s="36"/>
      <c r="Y1" s="5"/>
    </row>
    <row r="2" spans="1:25" ht="13.9" x14ac:dyDescent="0.25">
      <c r="A2" s="47">
        <v>1</v>
      </c>
      <c r="B2" s="26" t="s">
        <v>145</v>
      </c>
      <c r="C2" s="25" t="s">
        <v>146</v>
      </c>
      <c r="D2" s="25" t="s">
        <v>147</v>
      </c>
      <c r="E2" s="25" t="s">
        <v>143</v>
      </c>
      <c r="F2" s="25" t="s">
        <v>6</v>
      </c>
      <c r="G2" s="25" t="s">
        <v>148</v>
      </c>
      <c r="H2" s="25"/>
      <c r="I2" s="25" t="s">
        <v>6</v>
      </c>
      <c r="J2" s="25" t="s">
        <v>148</v>
      </c>
      <c r="K2" s="25"/>
      <c r="L2" s="25" t="s">
        <v>26</v>
      </c>
      <c r="M2" s="25"/>
      <c r="N2" s="25"/>
      <c r="O2" s="31">
        <v>43357</v>
      </c>
      <c r="P2" s="37">
        <v>43424</v>
      </c>
      <c r="Q2" s="35">
        <v>45232</v>
      </c>
      <c r="R2" s="25"/>
      <c r="S2" s="32" t="s">
        <v>151</v>
      </c>
      <c r="T2" s="43">
        <v>43948</v>
      </c>
      <c r="U2" s="25"/>
      <c r="V2" s="25"/>
      <c r="W2" s="25"/>
      <c r="X2" s="32"/>
    </row>
    <row r="3" spans="1:25" ht="13.9" x14ac:dyDescent="0.25">
      <c r="A3" s="47">
        <v>2</v>
      </c>
      <c r="B3" s="25" t="s">
        <v>164</v>
      </c>
      <c r="C3" s="25" t="s">
        <v>175</v>
      </c>
      <c r="D3" s="25" t="s">
        <v>176</v>
      </c>
      <c r="E3" s="25" t="s">
        <v>177</v>
      </c>
      <c r="F3" s="25" t="s">
        <v>149</v>
      </c>
      <c r="G3" s="25" t="s">
        <v>150</v>
      </c>
      <c r="H3" s="25" t="s">
        <v>178</v>
      </c>
      <c r="I3" s="25" t="s">
        <v>149</v>
      </c>
      <c r="J3" s="25" t="s">
        <v>150</v>
      </c>
      <c r="K3" s="25" t="s">
        <v>178</v>
      </c>
      <c r="L3" s="25" t="s">
        <v>7</v>
      </c>
      <c r="M3" s="25" t="s">
        <v>25</v>
      </c>
      <c r="N3" s="22" t="s">
        <v>8</v>
      </c>
      <c r="O3" s="35">
        <v>45197</v>
      </c>
      <c r="P3" s="35"/>
      <c r="Q3" s="35">
        <v>45198</v>
      </c>
      <c r="R3" s="35"/>
      <c r="S3" s="25" t="s">
        <v>3</v>
      </c>
      <c r="T3" s="25"/>
      <c r="U3" s="25"/>
      <c r="V3" s="25"/>
      <c r="W3" s="25"/>
      <c r="X3" s="32"/>
    </row>
    <row r="4" spans="1:25" ht="13.9" x14ac:dyDescent="0.25">
      <c r="A4" s="47">
        <v>3</v>
      </c>
      <c r="B4" s="25" t="s">
        <v>165</v>
      </c>
      <c r="C4" s="25" t="s">
        <v>102</v>
      </c>
      <c r="D4" s="25" t="s">
        <v>103</v>
      </c>
      <c r="E4" s="25" t="s">
        <v>104</v>
      </c>
      <c r="F4" s="25" t="s">
        <v>0</v>
      </c>
      <c r="G4" s="25" t="s">
        <v>1</v>
      </c>
      <c r="H4" s="25" t="s">
        <v>2</v>
      </c>
      <c r="I4" s="25" t="s">
        <v>0</v>
      </c>
      <c r="J4" s="25" t="s">
        <v>1</v>
      </c>
      <c r="K4" s="25" t="s">
        <v>2</v>
      </c>
      <c r="L4" s="25" t="s">
        <v>9</v>
      </c>
      <c r="M4" s="25" t="s">
        <v>13</v>
      </c>
      <c r="N4" s="22" t="s">
        <v>4</v>
      </c>
      <c r="O4" s="35">
        <v>44644</v>
      </c>
      <c r="P4" s="35">
        <v>44666</v>
      </c>
      <c r="Q4" s="35">
        <v>44636</v>
      </c>
      <c r="R4" s="35">
        <v>44735</v>
      </c>
      <c r="S4" s="25" t="s">
        <v>3</v>
      </c>
      <c r="T4" s="25"/>
      <c r="U4" s="25"/>
      <c r="V4" s="25"/>
      <c r="W4" s="25"/>
      <c r="X4" s="32"/>
    </row>
    <row r="5" spans="1:25" ht="13.9" x14ac:dyDescent="0.25">
      <c r="A5" s="47">
        <v>4</v>
      </c>
      <c r="B5" s="25" t="s">
        <v>199</v>
      </c>
      <c r="C5" s="25" t="s">
        <v>200</v>
      </c>
      <c r="D5" s="25" t="s">
        <v>201</v>
      </c>
      <c r="E5" s="25"/>
      <c r="F5" s="25" t="s">
        <v>0</v>
      </c>
      <c r="G5" s="25" t="s">
        <v>1</v>
      </c>
      <c r="H5" s="25" t="s">
        <v>2</v>
      </c>
      <c r="I5" s="25" t="s">
        <v>0</v>
      </c>
      <c r="J5" s="25" t="s">
        <v>1</v>
      </c>
      <c r="K5" s="25" t="s">
        <v>2</v>
      </c>
      <c r="L5" s="25" t="s">
        <v>9</v>
      </c>
      <c r="M5" s="25" t="s">
        <v>13</v>
      </c>
      <c r="N5" s="22" t="s">
        <v>4</v>
      </c>
      <c r="O5" s="35">
        <v>45114</v>
      </c>
      <c r="P5" s="35">
        <v>45184</v>
      </c>
      <c r="Q5" s="35">
        <v>45119</v>
      </c>
      <c r="R5" s="35"/>
      <c r="S5" s="25" t="s">
        <v>3</v>
      </c>
      <c r="T5" s="25"/>
      <c r="U5" s="25"/>
      <c r="V5" s="25"/>
      <c r="W5" s="25"/>
      <c r="X5" s="32"/>
    </row>
    <row r="6" spans="1:25" ht="13.9" x14ac:dyDescent="0.25">
      <c r="A6" s="47">
        <v>5</v>
      </c>
      <c r="B6" s="25" t="s">
        <v>202</v>
      </c>
      <c r="C6" s="25" t="s">
        <v>203</v>
      </c>
      <c r="D6" s="25" t="s">
        <v>204</v>
      </c>
      <c r="E6" s="25" t="s">
        <v>205</v>
      </c>
      <c r="F6" s="25" t="s">
        <v>0</v>
      </c>
      <c r="G6" s="25" t="s">
        <v>1</v>
      </c>
      <c r="H6" s="25" t="s">
        <v>2</v>
      </c>
      <c r="I6" s="25" t="s">
        <v>0</v>
      </c>
      <c r="J6" s="25" t="s">
        <v>1</v>
      </c>
      <c r="K6" s="25" t="s">
        <v>2</v>
      </c>
      <c r="L6" s="25" t="s">
        <v>189</v>
      </c>
      <c r="M6" s="25" t="s">
        <v>190</v>
      </c>
      <c r="N6" s="22"/>
      <c r="O6" s="35">
        <v>45128</v>
      </c>
      <c r="P6" s="35">
        <v>45246</v>
      </c>
      <c r="Q6" s="35">
        <v>45132</v>
      </c>
      <c r="R6" s="35"/>
      <c r="S6" s="25" t="s">
        <v>3</v>
      </c>
      <c r="T6" s="25"/>
      <c r="U6" s="25"/>
      <c r="V6" s="25"/>
      <c r="W6" s="25"/>
      <c r="X6" s="32"/>
    </row>
    <row r="7" spans="1:25" ht="13.9" x14ac:dyDescent="0.25">
      <c r="A7" s="47">
        <v>6</v>
      </c>
      <c r="B7" s="25" t="s">
        <v>206</v>
      </c>
      <c r="C7" s="25" t="s">
        <v>207</v>
      </c>
      <c r="D7" s="25" t="s">
        <v>208</v>
      </c>
      <c r="E7" s="25"/>
      <c r="F7" s="25" t="s">
        <v>0</v>
      </c>
      <c r="G7" s="25" t="s">
        <v>1</v>
      </c>
      <c r="H7" s="25" t="s">
        <v>2</v>
      </c>
      <c r="I7" s="25" t="s">
        <v>0</v>
      </c>
      <c r="J7" s="25" t="s">
        <v>1</v>
      </c>
      <c r="K7" s="25" t="s">
        <v>2</v>
      </c>
      <c r="L7" s="25" t="s">
        <v>7</v>
      </c>
      <c r="M7" s="25" t="s">
        <v>25</v>
      </c>
      <c r="N7" s="22" t="s">
        <v>8</v>
      </c>
      <c r="O7" s="35">
        <v>45128</v>
      </c>
      <c r="P7" s="35">
        <v>45246</v>
      </c>
      <c r="Q7" s="35">
        <v>45139</v>
      </c>
      <c r="R7" s="35"/>
      <c r="S7" s="25" t="s">
        <v>3</v>
      </c>
      <c r="T7" s="25"/>
      <c r="U7" s="25"/>
      <c r="V7" s="25"/>
      <c r="W7" s="25"/>
      <c r="X7" s="32"/>
    </row>
    <row r="8" spans="1:25" ht="13.9" x14ac:dyDescent="0.25">
      <c r="A8" s="47">
        <v>7</v>
      </c>
      <c r="B8" s="25" t="s">
        <v>195</v>
      </c>
      <c r="C8" s="25" t="s">
        <v>196</v>
      </c>
      <c r="D8" s="25" t="s">
        <v>197</v>
      </c>
      <c r="E8" s="25" t="s">
        <v>198</v>
      </c>
      <c r="F8" s="25" t="s">
        <v>0</v>
      </c>
      <c r="G8" s="25" t="s">
        <v>1</v>
      </c>
      <c r="H8" s="25" t="s">
        <v>2</v>
      </c>
      <c r="I8" s="25" t="s">
        <v>0</v>
      </c>
      <c r="J8" s="25" t="s">
        <v>1</v>
      </c>
      <c r="K8" s="25" t="s">
        <v>2</v>
      </c>
      <c r="L8" s="25" t="s">
        <v>65</v>
      </c>
      <c r="M8" s="25" t="s">
        <v>66</v>
      </c>
      <c r="N8" s="22" t="s">
        <v>22</v>
      </c>
      <c r="O8" s="35">
        <v>45237</v>
      </c>
      <c r="P8" s="35">
        <v>45265</v>
      </c>
      <c r="Q8" s="35">
        <v>45238</v>
      </c>
      <c r="R8" s="35"/>
      <c r="S8" s="25" t="s">
        <v>3</v>
      </c>
      <c r="T8" s="25"/>
      <c r="U8" s="25"/>
      <c r="V8" s="25"/>
      <c r="W8" s="25"/>
      <c r="X8" s="32"/>
    </row>
    <row r="9" spans="1:25" ht="13.9" x14ac:dyDescent="0.25">
      <c r="A9" s="47">
        <v>8</v>
      </c>
      <c r="B9" s="24" t="s">
        <v>54</v>
      </c>
      <c r="C9" s="22" t="s">
        <v>55</v>
      </c>
      <c r="D9" s="22" t="s">
        <v>56</v>
      </c>
      <c r="E9" s="22" t="s">
        <v>8</v>
      </c>
      <c r="F9" s="22" t="s">
        <v>11</v>
      </c>
      <c r="G9" s="22" t="s">
        <v>23</v>
      </c>
      <c r="H9" s="22" t="s">
        <v>5</v>
      </c>
      <c r="I9" s="22" t="s">
        <v>11</v>
      </c>
      <c r="J9" s="22" t="s">
        <v>23</v>
      </c>
      <c r="K9" s="22" t="s">
        <v>5</v>
      </c>
      <c r="L9" s="22" t="s">
        <v>79</v>
      </c>
      <c r="M9" s="22" t="s">
        <v>80</v>
      </c>
      <c r="N9" s="22" t="s">
        <v>5</v>
      </c>
      <c r="O9" s="34">
        <v>43529</v>
      </c>
      <c r="P9" s="34">
        <v>43627</v>
      </c>
      <c r="Q9" s="34">
        <v>43536</v>
      </c>
      <c r="R9" s="34">
        <v>44000</v>
      </c>
      <c r="S9" s="22" t="s">
        <v>3</v>
      </c>
      <c r="T9" s="23"/>
      <c r="U9" s="23"/>
      <c r="V9" s="23"/>
      <c r="W9" s="25"/>
      <c r="X9" s="32"/>
    </row>
    <row r="10" spans="1:25" ht="13.9" x14ac:dyDescent="0.25">
      <c r="A10" s="47">
        <v>9</v>
      </c>
      <c r="B10" s="26" t="s">
        <v>68</v>
      </c>
      <c r="C10" s="25" t="s">
        <v>69</v>
      </c>
      <c r="D10" s="25" t="s">
        <v>70</v>
      </c>
      <c r="E10" s="25" t="s">
        <v>84</v>
      </c>
      <c r="F10" s="25" t="s">
        <v>11</v>
      </c>
      <c r="G10" s="25" t="s">
        <v>23</v>
      </c>
      <c r="H10" s="25" t="s">
        <v>5</v>
      </c>
      <c r="I10" s="25" t="s">
        <v>11</v>
      </c>
      <c r="J10" s="25" t="s">
        <v>23</v>
      </c>
      <c r="K10" s="25" t="s">
        <v>5</v>
      </c>
      <c r="L10" s="25" t="s">
        <v>209</v>
      </c>
      <c r="M10" s="25" t="s">
        <v>210</v>
      </c>
      <c r="N10" s="25" t="s">
        <v>18</v>
      </c>
      <c r="O10" s="35">
        <v>43895</v>
      </c>
      <c r="P10" s="35">
        <v>44013</v>
      </c>
      <c r="Q10" s="35">
        <v>43924</v>
      </c>
      <c r="R10" s="35">
        <v>45097</v>
      </c>
      <c r="S10" s="25" t="s">
        <v>3</v>
      </c>
      <c r="T10" s="25"/>
      <c r="U10" s="25"/>
      <c r="V10" s="25"/>
      <c r="W10" s="25"/>
      <c r="X10" s="32"/>
    </row>
    <row r="11" spans="1:25" ht="13.9" x14ac:dyDescent="0.25">
      <c r="A11" s="47">
        <v>10</v>
      </c>
      <c r="B11" s="26" t="s">
        <v>166</v>
      </c>
      <c r="C11" s="25" t="s">
        <v>72</v>
      </c>
      <c r="D11" s="25" t="s">
        <v>73</v>
      </c>
      <c r="E11" s="25" t="s">
        <v>18</v>
      </c>
      <c r="F11" s="25" t="s">
        <v>11</v>
      </c>
      <c r="G11" s="25" t="s">
        <v>23</v>
      </c>
      <c r="H11" s="25" t="s">
        <v>5</v>
      </c>
      <c r="I11" s="25" t="s">
        <v>11</v>
      </c>
      <c r="J11" s="25" t="s">
        <v>23</v>
      </c>
      <c r="K11" s="25" t="s">
        <v>5</v>
      </c>
      <c r="L11" s="25" t="s">
        <v>9</v>
      </c>
      <c r="M11" s="25" t="s">
        <v>13</v>
      </c>
      <c r="N11" s="25" t="s">
        <v>4</v>
      </c>
      <c r="O11" s="35">
        <v>43865</v>
      </c>
      <c r="P11" s="35">
        <v>43944</v>
      </c>
      <c r="Q11" s="35">
        <v>43872</v>
      </c>
      <c r="R11" s="35">
        <v>44452</v>
      </c>
      <c r="S11" s="25" t="s">
        <v>3</v>
      </c>
      <c r="T11" s="25"/>
      <c r="U11" s="25"/>
      <c r="V11" s="25"/>
      <c r="W11" s="25"/>
      <c r="X11" s="32"/>
    </row>
    <row r="12" spans="1:25" ht="13.9" x14ac:dyDescent="0.25">
      <c r="A12" s="47">
        <v>11</v>
      </c>
      <c r="B12" s="26" t="s">
        <v>75</v>
      </c>
      <c r="C12" s="25" t="s">
        <v>76</v>
      </c>
      <c r="D12" s="25" t="s">
        <v>13</v>
      </c>
      <c r="E12" s="25" t="s">
        <v>8</v>
      </c>
      <c r="F12" s="25" t="s">
        <v>11</v>
      </c>
      <c r="G12" s="25" t="s">
        <v>23</v>
      </c>
      <c r="H12" s="25" t="s">
        <v>5</v>
      </c>
      <c r="I12" s="25" t="s">
        <v>11</v>
      </c>
      <c r="J12" s="25" t="s">
        <v>23</v>
      </c>
      <c r="K12" s="25" t="s">
        <v>5</v>
      </c>
      <c r="L12" s="25" t="s">
        <v>9</v>
      </c>
      <c r="M12" s="25" t="s">
        <v>13</v>
      </c>
      <c r="N12" s="25" t="s">
        <v>4</v>
      </c>
      <c r="O12" s="35">
        <v>44327</v>
      </c>
      <c r="P12" s="35">
        <v>44342</v>
      </c>
      <c r="Q12" s="35">
        <v>44328</v>
      </c>
      <c r="R12" s="35">
        <v>44806</v>
      </c>
      <c r="S12" s="25" t="s">
        <v>3</v>
      </c>
      <c r="T12" s="25"/>
      <c r="U12" s="25"/>
      <c r="V12" s="25"/>
      <c r="W12" s="25"/>
      <c r="X12" s="32"/>
    </row>
    <row r="13" spans="1:25" ht="17.100000000000001" customHeight="1" x14ac:dyDescent="0.25">
      <c r="A13" s="47">
        <v>12</v>
      </c>
      <c r="B13" s="26" t="s">
        <v>77</v>
      </c>
      <c r="C13" s="25" t="s">
        <v>78</v>
      </c>
      <c r="D13" s="25" t="s">
        <v>85</v>
      </c>
      <c r="E13" s="25"/>
      <c r="F13" s="25" t="s">
        <v>11</v>
      </c>
      <c r="G13" s="25" t="s">
        <v>23</v>
      </c>
      <c r="H13" s="25" t="s">
        <v>5</v>
      </c>
      <c r="I13" s="25" t="s">
        <v>11</v>
      </c>
      <c r="J13" s="25" t="s">
        <v>23</v>
      </c>
      <c r="K13" s="25" t="s">
        <v>5</v>
      </c>
      <c r="L13" s="25" t="s">
        <v>65</v>
      </c>
      <c r="M13" s="25" t="s">
        <v>66</v>
      </c>
      <c r="N13" s="25" t="s">
        <v>22</v>
      </c>
      <c r="O13" s="35">
        <v>44336</v>
      </c>
      <c r="P13" s="35">
        <v>44405</v>
      </c>
      <c r="Q13" s="35">
        <v>44348</v>
      </c>
      <c r="R13" s="35"/>
      <c r="S13" s="25" t="s">
        <v>3</v>
      </c>
      <c r="T13" s="25"/>
      <c r="U13" s="25"/>
      <c r="V13" s="25"/>
      <c r="W13" s="25"/>
      <c r="X13" s="32"/>
    </row>
    <row r="14" spans="1:25" x14ac:dyDescent="0.25">
      <c r="A14" s="47">
        <v>13</v>
      </c>
      <c r="B14" s="26" t="s">
        <v>81</v>
      </c>
      <c r="C14" s="25" t="s">
        <v>82</v>
      </c>
      <c r="D14" s="25" t="s">
        <v>83</v>
      </c>
      <c r="E14" s="25"/>
      <c r="F14" s="25" t="s">
        <v>11</v>
      </c>
      <c r="G14" s="25" t="s">
        <v>23</v>
      </c>
      <c r="H14" s="25" t="s">
        <v>5</v>
      </c>
      <c r="I14" s="25" t="s">
        <v>11</v>
      </c>
      <c r="J14" s="25" t="s">
        <v>23</v>
      </c>
      <c r="K14" s="22" t="s">
        <v>5</v>
      </c>
      <c r="L14" s="22" t="s">
        <v>9</v>
      </c>
      <c r="M14" s="22" t="s">
        <v>13</v>
      </c>
      <c r="N14" s="22" t="s">
        <v>4</v>
      </c>
      <c r="O14" s="34">
        <v>44355</v>
      </c>
      <c r="P14" s="34">
        <v>44349</v>
      </c>
      <c r="Q14" s="35">
        <v>44355</v>
      </c>
      <c r="R14" s="35">
        <v>45322</v>
      </c>
      <c r="S14" s="25" t="s">
        <v>3</v>
      </c>
      <c r="T14" s="25"/>
      <c r="U14" s="25"/>
      <c r="V14" s="25"/>
      <c r="W14" s="25"/>
      <c r="X14" s="32"/>
    </row>
    <row r="15" spans="1:25" x14ac:dyDescent="0.25">
      <c r="A15" s="47">
        <v>14</v>
      </c>
      <c r="B15" s="26" t="s">
        <v>167</v>
      </c>
      <c r="C15" s="25" t="s">
        <v>88</v>
      </c>
      <c r="D15" s="25" t="s">
        <v>89</v>
      </c>
      <c r="E15" s="25"/>
      <c r="F15" s="25" t="s">
        <v>11</v>
      </c>
      <c r="G15" s="25" t="s">
        <v>23</v>
      </c>
      <c r="H15" s="25" t="s">
        <v>5</v>
      </c>
      <c r="I15" s="25" t="s">
        <v>11</v>
      </c>
      <c r="J15" s="25" t="s">
        <v>23</v>
      </c>
      <c r="K15" s="22" t="s">
        <v>5</v>
      </c>
      <c r="L15" s="22" t="s">
        <v>7</v>
      </c>
      <c r="M15" s="22" t="s">
        <v>25</v>
      </c>
      <c r="N15" s="22" t="s">
        <v>8</v>
      </c>
      <c r="O15" s="34">
        <v>44364</v>
      </c>
      <c r="P15" s="35">
        <v>44372</v>
      </c>
      <c r="Q15" s="35">
        <v>44365</v>
      </c>
      <c r="R15" s="35">
        <v>45316</v>
      </c>
      <c r="S15" s="25" t="s">
        <v>3</v>
      </c>
      <c r="T15" s="25"/>
      <c r="U15" s="25"/>
      <c r="V15" s="25"/>
      <c r="W15" s="25"/>
      <c r="X15" s="32"/>
    </row>
    <row r="16" spans="1:25" x14ac:dyDescent="0.25">
      <c r="A16" s="47">
        <v>15</v>
      </c>
      <c r="B16" s="26" t="s">
        <v>168</v>
      </c>
      <c r="C16" s="25" t="s">
        <v>90</v>
      </c>
      <c r="D16" s="25" t="s">
        <v>91</v>
      </c>
      <c r="E16" s="25"/>
      <c r="F16" s="25" t="s">
        <v>11</v>
      </c>
      <c r="G16" s="25" t="s">
        <v>23</v>
      </c>
      <c r="H16" s="25" t="s">
        <v>5</v>
      </c>
      <c r="I16" s="25" t="s">
        <v>11</v>
      </c>
      <c r="J16" s="25" t="s">
        <v>23</v>
      </c>
      <c r="K16" s="22" t="s">
        <v>5</v>
      </c>
      <c r="L16" s="22" t="s">
        <v>211</v>
      </c>
      <c r="M16" s="22" t="s">
        <v>212</v>
      </c>
      <c r="N16" s="22" t="s">
        <v>8</v>
      </c>
      <c r="O16" s="34">
        <v>44398</v>
      </c>
      <c r="P16" s="35">
        <v>44407</v>
      </c>
      <c r="Q16" s="35">
        <v>44400</v>
      </c>
      <c r="R16" s="35"/>
      <c r="S16" s="25" t="s">
        <v>3</v>
      </c>
      <c r="T16" s="25"/>
      <c r="U16" s="25"/>
      <c r="V16" s="25"/>
      <c r="W16" s="25"/>
      <c r="X16" s="32"/>
    </row>
    <row r="17" spans="1:24" x14ac:dyDescent="0.25">
      <c r="A17" s="47">
        <v>16</v>
      </c>
      <c r="B17" s="26" t="s">
        <v>169</v>
      </c>
      <c r="C17" s="25" t="s">
        <v>98</v>
      </c>
      <c r="D17" s="25" t="s">
        <v>99</v>
      </c>
      <c r="E17" s="25" t="s">
        <v>100</v>
      </c>
      <c r="F17" s="25" t="s">
        <v>11</v>
      </c>
      <c r="G17" s="25" t="s">
        <v>23</v>
      </c>
      <c r="H17" s="25" t="s">
        <v>5</v>
      </c>
      <c r="I17" s="25" t="s">
        <v>11</v>
      </c>
      <c r="J17" s="25" t="s">
        <v>23</v>
      </c>
      <c r="K17" s="22" t="s">
        <v>5</v>
      </c>
      <c r="L17" s="22" t="s">
        <v>214</v>
      </c>
      <c r="M17" s="22" t="s">
        <v>215</v>
      </c>
      <c r="N17" s="22" t="s">
        <v>16</v>
      </c>
      <c r="O17" s="34">
        <v>44608</v>
      </c>
      <c r="P17" s="35">
        <v>44630</v>
      </c>
      <c r="Q17" s="35">
        <v>44615</v>
      </c>
      <c r="R17" s="35"/>
      <c r="S17" s="25" t="s">
        <v>3</v>
      </c>
      <c r="T17" s="25"/>
      <c r="U17" s="25"/>
      <c r="V17" s="25"/>
      <c r="W17" s="25"/>
      <c r="X17" s="32"/>
    </row>
    <row r="18" spans="1:24" x14ac:dyDescent="0.25">
      <c r="A18" s="47">
        <v>17</v>
      </c>
      <c r="B18" s="26" t="s">
        <v>170</v>
      </c>
      <c r="C18" s="25" t="s">
        <v>106</v>
      </c>
      <c r="D18" s="25" t="s">
        <v>107</v>
      </c>
      <c r="E18" s="25" t="s">
        <v>8</v>
      </c>
      <c r="F18" s="25" t="s">
        <v>11</v>
      </c>
      <c r="G18" s="25" t="s">
        <v>23</v>
      </c>
      <c r="H18" s="25" t="s">
        <v>5</v>
      </c>
      <c r="I18" s="25" t="s">
        <v>11</v>
      </c>
      <c r="J18" s="25" t="s">
        <v>23</v>
      </c>
      <c r="K18" s="22" t="s">
        <v>5</v>
      </c>
      <c r="L18" s="22" t="s">
        <v>9</v>
      </c>
      <c r="M18" s="22" t="s">
        <v>13</v>
      </c>
      <c r="N18" s="22" t="s">
        <v>4</v>
      </c>
      <c r="O18" s="34">
        <v>44742</v>
      </c>
      <c r="P18" s="35">
        <v>44818</v>
      </c>
      <c r="Q18" s="35">
        <v>44743</v>
      </c>
      <c r="R18" s="35"/>
      <c r="S18" s="25" t="s">
        <v>3</v>
      </c>
      <c r="T18" s="25"/>
      <c r="U18" s="25"/>
      <c r="V18" s="25"/>
      <c r="W18" s="25"/>
      <c r="X18" s="32"/>
    </row>
    <row r="19" spans="1:24" x14ac:dyDescent="0.25">
      <c r="A19" s="47">
        <v>18</v>
      </c>
      <c r="B19" s="26" t="s">
        <v>171</v>
      </c>
      <c r="C19" s="25" t="s">
        <v>61</v>
      </c>
      <c r="D19" s="25" t="s">
        <v>93</v>
      </c>
      <c r="E19" s="25"/>
      <c r="F19" s="25" t="s">
        <v>11</v>
      </c>
      <c r="G19" s="25" t="s">
        <v>23</v>
      </c>
      <c r="H19" s="25" t="s">
        <v>5</v>
      </c>
      <c r="I19" s="25" t="s">
        <v>11</v>
      </c>
      <c r="J19" s="25" t="s">
        <v>23</v>
      </c>
      <c r="K19" s="22" t="s">
        <v>5</v>
      </c>
      <c r="L19" s="22" t="s">
        <v>141</v>
      </c>
      <c r="M19" s="22" t="s">
        <v>142</v>
      </c>
      <c r="N19" s="22" t="s">
        <v>17</v>
      </c>
      <c r="O19" s="34">
        <v>44512</v>
      </c>
      <c r="P19" s="35">
        <v>44529</v>
      </c>
      <c r="Q19" s="35">
        <v>44512</v>
      </c>
      <c r="R19" s="35">
        <v>45237</v>
      </c>
      <c r="S19" s="25" t="s">
        <v>3</v>
      </c>
      <c r="T19" s="37"/>
      <c r="U19" s="25"/>
      <c r="V19" s="23"/>
      <c r="W19" s="25"/>
      <c r="X19" s="32"/>
    </row>
    <row r="20" spans="1:24" x14ac:dyDescent="0.25">
      <c r="A20" s="47">
        <v>19</v>
      </c>
      <c r="B20" s="26" t="s">
        <v>94</v>
      </c>
      <c r="C20" s="25" t="s">
        <v>61</v>
      </c>
      <c r="D20" s="25" t="s">
        <v>95</v>
      </c>
      <c r="E20" s="25" t="s">
        <v>8</v>
      </c>
      <c r="F20" s="25" t="s">
        <v>11</v>
      </c>
      <c r="G20" s="25" t="s">
        <v>23</v>
      </c>
      <c r="H20" s="25" t="s">
        <v>5</v>
      </c>
      <c r="I20" s="25" t="s">
        <v>11</v>
      </c>
      <c r="J20" s="25" t="s">
        <v>23</v>
      </c>
      <c r="K20" s="22" t="s">
        <v>5</v>
      </c>
      <c r="L20" s="22" t="s">
        <v>9</v>
      </c>
      <c r="M20" s="22" t="s">
        <v>13</v>
      </c>
      <c r="N20" s="22" t="s">
        <v>4</v>
      </c>
      <c r="O20" s="34">
        <v>44519</v>
      </c>
      <c r="P20" s="35">
        <v>44528</v>
      </c>
      <c r="Q20" s="35">
        <v>44519</v>
      </c>
      <c r="R20" s="35">
        <v>45142</v>
      </c>
      <c r="S20" s="25" t="s">
        <v>3</v>
      </c>
      <c r="T20" s="37"/>
      <c r="U20" s="25"/>
      <c r="V20" s="23"/>
      <c r="W20" s="25"/>
      <c r="X20" s="32"/>
    </row>
    <row r="21" spans="1:24" x14ac:dyDescent="0.25">
      <c r="A21" s="47">
        <v>20</v>
      </c>
      <c r="B21" s="26" t="s">
        <v>114</v>
      </c>
      <c r="C21" s="25" t="s">
        <v>115</v>
      </c>
      <c r="D21" s="25" t="s">
        <v>116</v>
      </c>
      <c r="E21" s="25" t="s">
        <v>117</v>
      </c>
      <c r="F21" s="25" t="s">
        <v>11</v>
      </c>
      <c r="G21" s="25" t="s">
        <v>23</v>
      </c>
      <c r="H21" s="25" t="s">
        <v>5</v>
      </c>
      <c r="I21" s="25" t="s">
        <v>11</v>
      </c>
      <c r="J21" s="25" t="s">
        <v>23</v>
      </c>
      <c r="K21" s="22" t="s">
        <v>5</v>
      </c>
      <c r="L21" s="22" t="s">
        <v>9</v>
      </c>
      <c r="M21" s="22" t="s">
        <v>13</v>
      </c>
      <c r="N21" s="22" t="s">
        <v>4</v>
      </c>
      <c r="O21" s="34">
        <v>44832</v>
      </c>
      <c r="P21" s="35">
        <v>44720</v>
      </c>
      <c r="Q21" s="35">
        <v>44838</v>
      </c>
      <c r="R21" s="35">
        <v>45041</v>
      </c>
      <c r="S21" s="25" t="s">
        <v>3</v>
      </c>
      <c r="T21" s="37"/>
      <c r="U21" s="25"/>
      <c r="V21" s="23"/>
      <c r="W21" s="25"/>
      <c r="X21" s="32"/>
    </row>
    <row r="22" spans="1:24" x14ac:dyDescent="0.25">
      <c r="A22" s="47">
        <v>21</v>
      </c>
      <c r="B22" s="26" t="s">
        <v>118</v>
      </c>
      <c r="C22" s="25" t="s">
        <v>119</v>
      </c>
      <c r="D22" s="25" t="s">
        <v>120</v>
      </c>
      <c r="E22" s="25" t="s">
        <v>121</v>
      </c>
      <c r="F22" s="25" t="s">
        <v>11</v>
      </c>
      <c r="G22" s="25" t="s">
        <v>23</v>
      </c>
      <c r="H22" s="25" t="s">
        <v>5</v>
      </c>
      <c r="I22" s="25" t="s">
        <v>11</v>
      </c>
      <c r="J22" s="25" t="s">
        <v>23</v>
      </c>
      <c r="K22" s="22" t="s">
        <v>5</v>
      </c>
      <c r="L22" s="22" t="s">
        <v>65</v>
      </c>
      <c r="M22" s="22" t="s">
        <v>66</v>
      </c>
      <c r="N22" s="22" t="s">
        <v>22</v>
      </c>
      <c r="O22" s="34">
        <v>44795</v>
      </c>
      <c r="P22" s="35">
        <v>44945</v>
      </c>
      <c r="Q22" s="35">
        <v>44795</v>
      </c>
      <c r="R22" s="35"/>
      <c r="S22" s="25" t="s">
        <v>3</v>
      </c>
      <c r="T22" s="37"/>
      <c r="U22" s="25"/>
      <c r="V22" s="23"/>
      <c r="W22" s="25"/>
      <c r="X22" s="32"/>
    </row>
    <row r="23" spans="1:24" x14ac:dyDescent="0.25">
      <c r="A23" s="47">
        <v>22</v>
      </c>
      <c r="B23" s="26" t="s">
        <v>152</v>
      </c>
      <c r="C23" s="25" t="s">
        <v>153</v>
      </c>
      <c r="D23" s="25" t="s">
        <v>154</v>
      </c>
      <c r="E23" s="25"/>
      <c r="F23" s="25" t="s">
        <v>11</v>
      </c>
      <c r="G23" s="25" t="s">
        <v>23</v>
      </c>
      <c r="H23" s="25" t="s">
        <v>5</v>
      </c>
      <c r="I23" s="25" t="s">
        <v>11</v>
      </c>
      <c r="J23" s="25" t="s">
        <v>23</v>
      </c>
      <c r="K23" s="22" t="s">
        <v>5</v>
      </c>
      <c r="L23" s="22" t="s">
        <v>65</v>
      </c>
      <c r="M23" s="22" t="s">
        <v>66</v>
      </c>
      <c r="N23" s="22" t="s">
        <v>22</v>
      </c>
      <c r="O23" s="34">
        <v>45208</v>
      </c>
      <c r="P23" s="35"/>
      <c r="Q23" s="35">
        <v>45209</v>
      </c>
      <c r="R23" s="35"/>
      <c r="S23" s="25" t="s">
        <v>3</v>
      </c>
      <c r="T23" s="37"/>
      <c r="U23" s="25"/>
      <c r="V23" s="23"/>
      <c r="W23" s="25"/>
      <c r="X23" s="32"/>
    </row>
    <row r="24" spans="1:24" x14ac:dyDescent="0.25">
      <c r="A24" s="47">
        <v>23</v>
      </c>
      <c r="B24" s="26" t="s">
        <v>155</v>
      </c>
      <c r="C24" s="25" t="s">
        <v>156</v>
      </c>
      <c r="D24" s="25" t="s">
        <v>157</v>
      </c>
      <c r="E24" s="25" t="s">
        <v>158</v>
      </c>
      <c r="F24" s="25" t="s">
        <v>11</v>
      </c>
      <c r="G24" s="25" t="s">
        <v>23</v>
      </c>
      <c r="H24" s="25" t="s">
        <v>5</v>
      </c>
      <c r="I24" s="25" t="s">
        <v>11</v>
      </c>
      <c r="J24" s="25" t="s">
        <v>23</v>
      </c>
      <c r="K24" s="22" t="s">
        <v>5</v>
      </c>
      <c r="L24" s="22" t="s">
        <v>65</v>
      </c>
      <c r="M24" s="22" t="s">
        <v>66</v>
      </c>
      <c r="N24" s="22" t="s">
        <v>22</v>
      </c>
      <c r="O24" s="34">
        <v>45091</v>
      </c>
      <c r="P24" s="35">
        <v>45250</v>
      </c>
      <c r="Q24" s="35">
        <v>45097</v>
      </c>
      <c r="R24" s="35"/>
      <c r="S24" s="25" t="s">
        <v>3</v>
      </c>
      <c r="T24" s="37"/>
      <c r="U24" s="25"/>
      <c r="V24" s="23"/>
      <c r="W24" s="25"/>
      <c r="X24" s="32"/>
    </row>
    <row r="25" spans="1:24" x14ac:dyDescent="0.25">
      <c r="A25" s="47">
        <v>24</v>
      </c>
      <c r="B25" s="26" t="s">
        <v>182</v>
      </c>
      <c r="C25" s="25" t="s">
        <v>183</v>
      </c>
      <c r="D25" s="25" t="s">
        <v>184</v>
      </c>
      <c r="E25" s="25"/>
      <c r="F25" s="25" t="s">
        <v>11</v>
      </c>
      <c r="G25" s="25" t="s">
        <v>185</v>
      </c>
      <c r="H25" s="22" t="s">
        <v>8</v>
      </c>
      <c r="I25" s="25" t="s">
        <v>11</v>
      </c>
      <c r="J25" s="25" t="s">
        <v>185</v>
      </c>
      <c r="K25" s="22" t="s">
        <v>8</v>
      </c>
      <c r="L25" s="22" t="s">
        <v>9</v>
      </c>
      <c r="M25" s="22" t="s">
        <v>13</v>
      </c>
      <c r="N25" s="22" t="s">
        <v>4</v>
      </c>
      <c r="O25" s="34">
        <v>45015</v>
      </c>
      <c r="P25" s="35">
        <v>45125</v>
      </c>
      <c r="Q25" s="35">
        <v>45018</v>
      </c>
      <c r="R25" s="35">
        <v>45230</v>
      </c>
      <c r="S25" s="25" t="s">
        <v>3</v>
      </c>
      <c r="T25" s="37"/>
      <c r="U25" s="25"/>
      <c r="V25" s="23"/>
      <c r="W25" s="25"/>
      <c r="X25" s="32"/>
    </row>
    <row r="26" spans="1:24" ht="13.9" x14ac:dyDescent="0.25">
      <c r="A26" s="47">
        <v>25</v>
      </c>
      <c r="B26" s="26" t="s">
        <v>60</v>
      </c>
      <c r="C26" s="25" t="s">
        <v>29</v>
      </c>
      <c r="D26" s="25" t="s">
        <v>58</v>
      </c>
      <c r="E26" s="25"/>
      <c r="F26" s="22" t="s">
        <v>14</v>
      </c>
      <c r="G26" s="22" t="s">
        <v>15</v>
      </c>
      <c r="H26" s="22" t="s">
        <v>16</v>
      </c>
      <c r="I26" s="22" t="s">
        <v>14</v>
      </c>
      <c r="J26" s="22" t="s">
        <v>15</v>
      </c>
      <c r="K26" s="22" t="s">
        <v>16</v>
      </c>
      <c r="L26" s="25" t="s">
        <v>26</v>
      </c>
      <c r="M26" s="25"/>
      <c r="N26" s="25"/>
      <c r="O26" s="35">
        <v>41303</v>
      </c>
      <c r="P26" s="35">
        <v>41381</v>
      </c>
      <c r="Q26" s="35">
        <v>43717</v>
      </c>
      <c r="R26" s="35"/>
      <c r="S26" s="25" t="s">
        <v>3</v>
      </c>
      <c r="T26" s="37">
        <v>43691</v>
      </c>
      <c r="U26" s="25"/>
      <c r="V26" s="25"/>
      <c r="W26" s="25"/>
      <c r="X26" s="32"/>
    </row>
    <row r="27" spans="1:24" ht="13.9" x14ac:dyDescent="0.25">
      <c r="A27" s="47">
        <f t="shared" ref="A27:A28" si="0">A26+1</f>
        <v>26</v>
      </c>
      <c r="B27" s="26" t="s">
        <v>172</v>
      </c>
      <c r="C27" s="25" t="s">
        <v>61</v>
      </c>
      <c r="D27" s="25" t="s">
        <v>62</v>
      </c>
      <c r="E27" s="25" t="s">
        <v>8</v>
      </c>
      <c r="F27" s="22" t="s">
        <v>14</v>
      </c>
      <c r="G27" s="22" t="s">
        <v>15</v>
      </c>
      <c r="H27" s="22" t="s">
        <v>16</v>
      </c>
      <c r="I27" s="22" t="s">
        <v>14</v>
      </c>
      <c r="J27" s="22" t="s">
        <v>15</v>
      </c>
      <c r="K27" s="22" t="s">
        <v>16</v>
      </c>
      <c r="L27" s="25" t="s">
        <v>26</v>
      </c>
      <c r="M27" s="25"/>
      <c r="N27" s="25"/>
      <c r="O27" s="35">
        <v>43521</v>
      </c>
      <c r="P27" s="35">
        <v>43603</v>
      </c>
      <c r="Q27" s="35">
        <v>43727</v>
      </c>
      <c r="R27" s="35"/>
      <c r="S27" s="25" t="s">
        <v>3</v>
      </c>
      <c r="T27" s="37">
        <v>43691</v>
      </c>
      <c r="U27" s="25"/>
      <c r="V27" s="25"/>
      <c r="W27" s="25"/>
      <c r="X27" s="32"/>
    </row>
    <row r="28" spans="1:24" ht="13.9" x14ac:dyDescent="0.25">
      <c r="A28" s="47">
        <f t="shared" si="0"/>
        <v>27</v>
      </c>
      <c r="B28" s="26" t="s">
        <v>63</v>
      </c>
      <c r="C28" s="25" t="s">
        <v>64</v>
      </c>
      <c r="D28" s="25" t="s">
        <v>30</v>
      </c>
      <c r="E28" s="25"/>
      <c r="F28" s="22" t="s">
        <v>14</v>
      </c>
      <c r="G28" s="22" t="s">
        <v>15</v>
      </c>
      <c r="H28" s="22" t="s">
        <v>16</v>
      </c>
      <c r="I28" s="22" t="s">
        <v>14</v>
      </c>
      <c r="J28" s="22" t="s">
        <v>15</v>
      </c>
      <c r="K28" s="22" t="s">
        <v>16</v>
      </c>
      <c r="L28" s="25" t="s">
        <v>26</v>
      </c>
      <c r="M28" s="25"/>
      <c r="N28" s="25"/>
      <c r="O28" s="35">
        <v>43707</v>
      </c>
      <c r="P28" s="35">
        <v>43818</v>
      </c>
      <c r="Q28" s="35">
        <v>43728</v>
      </c>
      <c r="R28" s="35">
        <v>43909</v>
      </c>
      <c r="S28" s="25" t="s">
        <v>3</v>
      </c>
      <c r="T28" s="37">
        <v>43728</v>
      </c>
      <c r="U28" s="25"/>
      <c r="V28" s="25"/>
      <c r="W28" s="25"/>
      <c r="X28" s="32"/>
    </row>
    <row r="29" spans="1:24" ht="13.9" x14ac:dyDescent="0.25">
      <c r="A29" s="47">
        <v>28</v>
      </c>
      <c r="B29" s="26" t="s">
        <v>179</v>
      </c>
      <c r="C29" s="25" t="s">
        <v>180</v>
      </c>
      <c r="D29" s="25" t="s">
        <v>96</v>
      </c>
      <c r="E29" s="25" t="s">
        <v>181</v>
      </c>
      <c r="F29" s="25" t="s">
        <v>14</v>
      </c>
      <c r="G29" s="25" t="s">
        <v>15</v>
      </c>
      <c r="H29" s="25" t="s">
        <v>16</v>
      </c>
      <c r="I29" s="25" t="s">
        <v>14</v>
      </c>
      <c r="J29" s="25" t="s">
        <v>15</v>
      </c>
      <c r="K29" s="25" t="s">
        <v>16</v>
      </c>
      <c r="L29" s="22" t="s">
        <v>9</v>
      </c>
      <c r="M29" s="22" t="s">
        <v>13</v>
      </c>
      <c r="N29" s="22" t="s">
        <v>4</v>
      </c>
      <c r="O29" s="35">
        <v>44974</v>
      </c>
      <c r="P29" s="35">
        <v>45063</v>
      </c>
      <c r="Q29" s="35">
        <v>44974</v>
      </c>
      <c r="R29" s="35">
        <v>45223</v>
      </c>
      <c r="S29" s="25" t="s">
        <v>3</v>
      </c>
      <c r="T29" s="37"/>
      <c r="U29" s="25"/>
      <c r="V29" s="25"/>
      <c r="W29" s="25"/>
      <c r="X29" s="32"/>
    </row>
    <row r="30" spans="1:24" ht="13.9" x14ac:dyDescent="0.25">
      <c r="A30" s="47">
        <v>29</v>
      </c>
      <c r="B30" s="25" t="s">
        <v>173</v>
      </c>
      <c r="C30" s="25" t="s">
        <v>111</v>
      </c>
      <c r="D30" s="25" t="s">
        <v>23</v>
      </c>
      <c r="E30" s="25" t="s">
        <v>112</v>
      </c>
      <c r="F30" s="22" t="s">
        <v>14</v>
      </c>
      <c r="G30" s="22" t="s">
        <v>15</v>
      </c>
      <c r="H30" s="22" t="s">
        <v>16</v>
      </c>
      <c r="I30" s="22" t="s">
        <v>14</v>
      </c>
      <c r="J30" s="22" t="s">
        <v>15</v>
      </c>
      <c r="K30" s="22" t="s">
        <v>16</v>
      </c>
      <c r="L30" s="22" t="s">
        <v>9</v>
      </c>
      <c r="M30" s="22" t="s">
        <v>13</v>
      </c>
      <c r="N30" s="22" t="s">
        <v>4</v>
      </c>
      <c r="O30" s="35">
        <v>44743</v>
      </c>
      <c r="P30" s="35">
        <v>44813</v>
      </c>
      <c r="Q30" s="35">
        <v>44753</v>
      </c>
      <c r="R30" s="35">
        <v>44944</v>
      </c>
      <c r="S30" s="25" t="s">
        <v>3</v>
      </c>
      <c r="T30" s="37"/>
      <c r="U30" s="25"/>
      <c r="V30" s="25"/>
      <c r="W30" s="25"/>
      <c r="X30" s="32"/>
    </row>
    <row r="31" spans="1:24" ht="13.9" x14ac:dyDescent="0.25">
      <c r="A31" s="47">
        <v>30</v>
      </c>
      <c r="B31" s="25" t="s">
        <v>192</v>
      </c>
      <c r="C31" s="25" t="s">
        <v>191</v>
      </c>
      <c r="D31" s="25" t="s">
        <v>193</v>
      </c>
      <c r="E31" s="25" t="s">
        <v>194</v>
      </c>
      <c r="F31" s="22" t="s">
        <v>14</v>
      </c>
      <c r="G31" s="22" t="s">
        <v>15</v>
      </c>
      <c r="H31" s="22" t="s">
        <v>16</v>
      </c>
      <c r="I31" s="22" t="s">
        <v>14</v>
      </c>
      <c r="J31" s="22" t="s">
        <v>15</v>
      </c>
      <c r="K31" s="22" t="s">
        <v>16</v>
      </c>
      <c r="L31" s="22" t="s">
        <v>9</v>
      </c>
      <c r="M31" s="22" t="s">
        <v>13</v>
      </c>
      <c r="N31" s="22" t="s">
        <v>4</v>
      </c>
      <c r="O31" s="35">
        <v>45190</v>
      </c>
      <c r="P31" s="35"/>
      <c r="Q31" s="35">
        <v>45191</v>
      </c>
      <c r="R31" s="35"/>
      <c r="S31" s="25" t="s">
        <v>3</v>
      </c>
      <c r="T31" s="37"/>
      <c r="U31" s="25"/>
      <c r="V31" s="25"/>
      <c r="W31" s="25"/>
      <c r="X31" s="44"/>
    </row>
    <row r="32" spans="1:24" ht="13.9" x14ac:dyDescent="0.25">
      <c r="A32" s="47">
        <v>31</v>
      </c>
      <c r="B32" s="25" t="s">
        <v>186</v>
      </c>
      <c r="C32" s="25" t="s">
        <v>187</v>
      </c>
      <c r="D32" s="25" t="s">
        <v>15</v>
      </c>
      <c r="E32" s="25" t="s">
        <v>188</v>
      </c>
      <c r="F32" s="22" t="s">
        <v>14</v>
      </c>
      <c r="G32" s="22" t="s">
        <v>15</v>
      </c>
      <c r="H32" s="22" t="s">
        <v>16</v>
      </c>
      <c r="I32" s="22" t="s">
        <v>14</v>
      </c>
      <c r="J32" s="22" t="s">
        <v>15</v>
      </c>
      <c r="K32" s="22" t="s">
        <v>16</v>
      </c>
      <c r="L32" s="22" t="s">
        <v>189</v>
      </c>
      <c r="M32" s="22" t="s">
        <v>190</v>
      </c>
      <c r="N32" s="22"/>
      <c r="O32" s="35">
        <v>45190</v>
      </c>
      <c r="P32" s="35"/>
      <c r="Q32" s="35">
        <v>45191</v>
      </c>
      <c r="R32" s="35"/>
      <c r="S32" s="25" t="s">
        <v>3</v>
      </c>
      <c r="T32" s="37"/>
      <c r="U32" s="25"/>
      <c r="V32" s="25"/>
      <c r="W32" s="25"/>
      <c r="X32" s="44"/>
    </row>
    <row r="33" spans="1:23" ht="13.9" x14ac:dyDescent="0.25">
      <c r="A33" s="47">
        <v>32</v>
      </c>
      <c r="B33" s="25" t="s">
        <v>138</v>
      </c>
      <c r="C33" s="25" t="s">
        <v>139</v>
      </c>
      <c r="D33" s="25" t="s">
        <v>140</v>
      </c>
      <c r="E33" s="25" t="s">
        <v>96</v>
      </c>
      <c r="F33" s="22" t="s">
        <v>19</v>
      </c>
      <c r="G33" s="22" t="s">
        <v>20</v>
      </c>
      <c r="H33" s="22" t="s">
        <v>10</v>
      </c>
      <c r="I33" s="22" t="s">
        <v>19</v>
      </c>
      <c r="J33" s="22" t="s">
        <v>20</v>
      </c>
      <c r="K33" s="22" t="s">
        <v>10</v>
      </c>
      <c r="L33" s="22" t="s">
        <v>9</v>
      </c>
      <c r="M33" s="22" t="s">
        <v>13</v>
      </c>
      <c r="N33" s="22" t="s">
        <v>4</v>
      </c>
      <c r="O33" s="35">
        <v>44911</v>
      </c>
      <c r="P33" s="35">
        <v>44957</v>
      </c>
      <c r="Q33" s="35">
        <v>44911</v>
      </c>
      <c r="R33" s="35">
        <v>45159</v>
      </c>
      <c r="S33" s="25" t="s">
        <v>3</v>
      </c>
      <c r="T33" s="37"/>
      <c r="U33" s="25"/>
      <c r="V33" s="25"/>
      <c r="W33" s="25"/>
    </row>
    <row r="34" spans="1:23" ht="13.9" x14ac:dyDescent="0.25">
      <c r="A34" s="47">
        <v>33</v>
      </c>
      <c r="B34" s="25" t="s">
        <v>134</v>
      </c>
      <c r="C34" s="25" t="s">
        <v>135</v>
      </c>
      <c r="D34" s="25" t="s">
        <v>136</v>
      </c>
      <c r="E34" s="25" t="s">
        <v>137</v>
      </c>
      <c r="F34" s="22" t="s">
        <v>19</v>
      </c>
      <c r="G34" s="22" t="s">
        <v>20</v>
      </c>
      <c r="H34" s="22" t="s">
        <v>10</v>
      </c>
      <c r="I34" s="22" t="s">
        <v>19</v>
      </c>
      <c r="J34" s="22" t="s">
        <v>20</v>
      </c>
      <c r="K34" s="22" t="s">
        <v>10</v>
      </c>
      <c r="L34" s="22" t="s">
        <v>9</v>
      </c>
      <c r="M34" s="22" t="s">
        <v>13</v>
      </c>
      <c r="N34" s="22" t="s">
        <v>22</v>
      </c>
      <c r="O34" s="35">
        <v>44795</v>
      </c>
      <c r="P34" s="35">
        <v>44818</v>
      </c>
      <c r="Q34" s="35">
        <v>44795</v>
      </c>
      <c r="R34" s="35"/>
      <c r="S34" s="25" t="s">
        <v>3</v>
      </c>
      <c r="T34" s="37"/>
      <c r="U34" s="25"/>
      <c r="V34" s="25"/>
      <c r="W34" s="25"/>
    </row>
    <row r="35" spans="1:23" ht="13.9" x14ac:dyDescent="0.25">
      <c r="A35" s="47">
        <v>34</v>
      </c>
      <c r="B35" s="25" t="s">
        <v>144</v>
      </c>
      <c r="C35" s="25" t="s">
        <v>130</v>
      </c>
      <c r="D35" s="25" t="s">
        <v>131</v>
      </c>
      <c r="E35" s="25" t="s">
        <v>132</v>
      </c>
      <c r="F35" s="22" t="s">
        <v>19</v>
      </c>
      <c r="G35" s="22" t="s">
        <v>20</v>
      </c>
      <c r="H35" s="22" t="s">
        <v>10</v>
      </c>
      <c r="I35" s="22" t="s">
        <v>19</v>
      </c>
      <c r="J35" s="22" t="s">
        <v>20</v>
      </c>
      <c r="K35" s="22" t="s">
        <v>10</v>
      </c>
      <c r="L35" s="22" t="s">
        <v>7</v>
      </c>
      <c r="M35" s="22" t="s">
        <v>25</v>
      </c>
      <c r="N35" s="22" t="s">
        <v>17</v>
      </c>
      <c r="O35" s="35">
        <v>44914</v>
      </c>
      <c r="P35" s="35"/>
      <c r="Q35" s="35">
        <v>44935</v>
      </c>
      <c r="R35" s="35">
        <v>45156</v>
      </c>
      <c r="S35" s="25" t="s">
        <v>3</v>
      </c>
      <c r="T35" s="37"/>
      <c r="U35" s="25"/>
      <c r="V35" s="25"/>
      <c r="W35" s="25"/>
    </row>
    <row r="36" spans="1:23" ht="13.9" x14ac:dyDescent="0.25">
      <c r="A36" s="47">
        <v>35</v>
      </c>
      <c r="B36" s="25" t="s">
        <v>126</v>
      </c>
      <c r="C36" s="25" t="s">
        <v>127</v>
      </c>
      <c r="D36" s="25" t="s">
        <v>128</v>
      </c>
      <c r="E36" s="25" t="s">
        <v>129</v>
      </c>
      <c r="F36" s="22" t="s">
        <v>19</v>
      </c>
      <c r="G36" s="22" t="s">
        <v>20</v>
      </c>
      <c r="H36" s="22" t="s">
        <v>10</v>
      </c>
      <c r="I36" s="22" t="s">
        <v>19</v>
      </c>
      <c r="J36" s="22" t="s">
        <v>20</v>
      </c>
      <c r="K36" s="22" t="s">
        <v>10</v>
      </c>
      <c r="L36" s="22" t="s">
        <v>9</v>
      </c>
      <c r="M36" s="22" t="s">
        <v>13</v>
      </c>
      <c r="N36" s="22" t="s">
        <v>8</v>
      </c>
      <c r="O36" s="35">
        <v>44827</v>
      </c>
      <c r="P36" s="35">
        <v>44706</v>
      </c>
      <c r="Q36" s="35">
        <v>44830</v>
      </c>
      <c r="R36" s="35">
        <v>45047</v>
      </c>
      <c r="S36" s="25" t="s">
        <v>3</v>
      </c>
      <c r="T36" s="25"/>
      <c r="U36" s="25"/>
      <c r="V36" s="25"/>
      <c r="W36" s="25"/>
    </row>
    <row r="37" spans="1:23" ht="13.9" x14ac:dyDescent="0.25">
      <c r="A37" s="47">
        <v>36</v>
      </c>
      <c r="B37" s="25" t="s">
        <v>122</v>
      </c>
      <c r="C37" s="25" t="s">
        <v>123</v>
      </c>
      <c r="D37" s="25" t="s">
        <v>124</v>
      </c>
      <c r="E37" s="25" t="s">
        <v>125</v>
      </c>
      <c r="F37" s="22" t="s">
        <v>19</v>
      </c>
      <c r="G37" s="22" t="s">
        <v>20</v>
      </c>
      <c r="H37" s="22" t="s">
        <v>10</v>
      </c>
      <c r="I37" s="22" t="s">
        <v>19</v>
      </c>
      <c r="J37" s="22" t="s">
        <v>20</v>
      </c>
      <c r="K37" s="22" t="s">
        <v>10</v>
      </c>
      <c r="L37" s="22" t="s">
        <v>9</v>
      </c>
      <c r="M37" s="22" t="s">
        <v>13</v>
      </c>
      <c r="N37" s="22" t="s">
        <v>22</v>
      </c>
      <c r="O37" s="35">
        <v>44904</v>
      </c>
      <c r="P37" s="35">
        <v>44993</v>
      </c>
      <c r="Q37" s="35">
        <v>44904</v>
      </c>
      <c r="R37" s="35">
        <v>45089</v>
      </c>
      <c r="S37" s="25" t="s">
        <v>3</v>
      </c>
      <c r="T37" s="25"/>
      <c r="U37" s="25"/>
      <c r="V37" s="25"/>
      <c r="W37" s="25"/>
    </row>
    <row r="38" spans="1:23" ht="13.9" x14ac:dyDescent="0.25">
      <c r="A38" s="48">
        <v>37</v>
      </c>
      <c r="B38" s="25" t="s">
        <v>174</v>
      </c>
      <c r="C38" s="25" t="s">
        <v>109</v>
      </c>
      <c r="D38" s="25" t="s">
        <v>96</v>
      </c>
      <c r="E38" s="25"/>
      <c r="F38" s="25" t="s">
        <v>19</v>
      </c>
      <c r="G38" s="25" t="s">
        <v>20</v>
      </c>
      <c r="H38" s="25" t="s">
        <v>10</v>
      </c>
      <c r="I38" s="25" t="s">
        <v>19</v>
      </c>
      <c r="J38" s="25" t="s">
        <v>20</v>
      </c>
      <c r="K38" s="25" t="s">
        <v>10</v>
      </c>
      <c r="L38" s="25" t="s">
        <v>159</v>
      </c>
      <c r="M38" s="25" t="s">
        <v>109</v>
      </c>
      <c r="N38" s="25" t="s">
        <v>10</v>
      </c>
      <c r="O38" s="35">
        <v>44727</v>
      </c>
      <c r="P38" s="35">
        <v>44725</v>
      </c>
      <c r="Q38" s="35">
        <v>44747</v>
      </c>
      <c r="R38" s="35">
        <v>45053</v>
      </c>
      <c r="S38" s="25" t="s">
        <v>3</v>
      </c>
      <c r="T38" s="25"/>
      <c r="U38" s="25"/>
      <c r="V38" s="25"/>
      <c r="W38" s="25"/>
    </row>
    <row r="39" spans="1:23" ht="13.9" x14ac:dyDescent="0.25">
      <c r="A39" s="48">
        <v>38</v>
      </c>
      <c r="B39" s="25" t="s">
        <v>163</v>
      </c>
      <c r="C39" s="25" t="s">
        <v>160</v>
      </c>
      <c r="D39" s="25" t="s">
        <v>161</v>
      </c>
      <c r="E39" s="25" t="s">
        <v>162</v>
      </c>
      <c r="F39" s="25" t="s">
        <v>19</v>
      </c>
      <c r="G39" s="25" t="s">
        <v>20</v>
      </c>
      <c r="H39" s="25" t="s">
        <v>10</v>
      </c>
      <c r="I39" s="25" t="s">
        <v>19</v>
      </c>
      <c r="J39" s="25" t="s">
        <v>20</v>
      </c>
      <c r="K39" s="25" t="s">
        <v>10</v>
      </c>
      <c r="L39" s="25" t="s">
        <v>65</v>
      </c>
      <c r="M39" s="25" t="s">
        <v>66</v>
      </c>
      <c r="N39" s="25" t="s">
        <v>22</v>
      </c>
      <c r="O39" s="35">
        <v>45167</v>
      </c>
      <c r="P39" s="35">
        <v>45181</v>
      </c>
      <c r="Q39" s="35">
        <v>45167</v>
      </c>
      <c r="R39" s="35"/>
      <c r="S39" s="25" t="s">
        <v>3</v>
      </c>
      <c r="T39" s="25"/>
      <c r="U39" s="25"/>
      <c r="V39" s="25"/>
      <c r="W39" s="25"/>
    </row>
    <row r="40" spans="1:23" ht="13.9" x14ac:dyDescent="0.25">
      <c r="A40" s="25"/>
      <c r="B40" s="26"/>
      <c r="C40" s="25"/>
      <c r="D40" s="25"/>
      <c r="E40" s="25"/>
      <c r="F40" s="25"/>
      <c r="G40" s="25"/>
      <c r="H40" s="25"/>
      <c r="I40" s="25"/>
      <c r="J40" s="25"/>
      <c r="K40" s="25"/>
      <c r="L40" s="25"/>
      <c r="M40" s="25"/>
      <c r="N40" s="25"/>
      <c r="O40" s="25"/>
      <c r="P40" s="25"/>
      <c r="Q40" s="25"/>
      <c r="R40" s="25"/>
      <c r="S40" s="25"/>
      <c r="T40" s="25"/>
      <c r="U40" s="25"/>
      <c r="V40" s="25"/>
      <c r="W40" s="25"/>
    </row>
    <row r="41" spans="1:23" ht="13.9" x14ac:dyDescent="0.25">
      <c r="A41" s="25"/>
      <c r="B41" s="26"/>
      <c r="C41" s="25"/>
      <c r="D41" s="25"/>
      <c r="E41" s="25"/>
      <c r="F41" s="25"/>
      <c r="G41" s="25"/>
      <c r="H41" s="25"/>
      <c r="I41" s="25"/>
      <c r="J41" s="25"/>
      <c r="K41" s="25"/>
      <c r="L41" s="25"/>
      <c r="M41" s="25"/>
      <c r="N41" s="25"/>
      <c r="O41" s="25"/>
      <c r="P41" s="25"/>
      <c r="Q41" s="25"/>
      <c r="R41" s="25"/>
      <c r="S41" s="25"/>
      <c r="T41" s="25"/>
      <c r="U41" s="25"/>
      <c r="V41" s="25"/>
      <c r="W41" s="25"/>
    </row>
    <row r="42" spans="1:23" ht="13.9" x14ac:dyDescent="0.25">
      <c r="A42" s="25"/>
      <c r="B42" s="26"/>
      <c r="C42" s="25"/>
      <c r="D42" s="25"/>
      <c r="E42" s="25"/>
      <c r="F42" s="25"/>
      <c r="G42" s="25"/>
      <c r="H42" s="25"/>
      <c r="I42" s="25"/>
      <c r="J42" s="25"/>
      <c r="K42" s="25"/>
      <c r="L42" s="25"/>
      <c r="M42" s="25"/>
      <c r="N42" s="25"/>
      <c r="O42" s="25"/>
      <c r="P42" s="25"/>
      <c r="Q42" s="25"/>
      <c r="R42" s="25"/>
      <c r="S42" s="25"/>
      <c r="T42" s="25"/>
      <c r="U42" s="25"/>
      <c r="V42" s="25"/>
      <c r="W42" s="25"/>
    </row>
    <row r="43" spans="1:23" ht="15" customHeight="1" x14ac:dyDescent="0.25">
      <c r="A43" s="25"/>
      <c r="B43" s="26"/>
      <c r="C43" s="25"/>
      <c r="D43" s="25"/>
      <c r="E43" s="25"/>
      <c r="F43" s="25"/>
      <c r="G43" s="25"/>
      <c r="H43" s="25"/>
      <c r="I43" s="25"/>
      <c r="J43" s="25"/>
      <c r="K43" s="25"/>
      <c r="L43" s="25"/>
      <c r="M43" s="25"/>
      <c r="N43" s="25"/>
      <c r="O43" s="25"/>
      <c r="P43" s="25"/>
      <c r="Q43" s="25"/>
      <c r="R43" s="25"/>
      <c r="S43" s="25"/>
      <c r="T43" s="25"/>
      <c r="U43" s="25"/>
      <c r="V43" s="25"/>
      <c r="W43" s="25"/>
    </row>
    <row r="44" spans="1:23" ht="13.9" x14ac:dyDescent="0.25">
      <c r="A44" s="25"/>
      <c r="B44" s="26"/>
      <c r="C44" s="25"/>
      <c r="D44" s="25"/>
      <c r="E44" s="25"/>
      <c r="F44" s="25"/>
      <c r="G44" s="25"/>
      <c r="H44" s="25"/>
      <c r="I44" s="25"/>
      <c r="J44" s="25"/>
      <c r="K44" s="25"/>
      <c r="L44" s="25"/>
      <c r="M44" s="25"/>
      <c r="N44" s="25"/>
      <c r="O44" s="25"/>
      <c r="P44" s="25"/>
      <c r="Q44" s="25"/>
      <c r="R44" s="25"/>
      <c r="S44" s="25"/>
      <c r="T44" s="25"/>
      <c r="U44" s="25"/>
      <c r="V44" s="25"/>
      <c r="W44" s="25"/>
    </row>
    <row r="48" spans="1:23" x14ac:dyDescent="0.25">
      <c r="E48" s="51" t="s">
        <v>133</v>
      </c>
      <c r="F48" s="52"/>
      <c r="G48" s="52"/>
      <c r="H48" s="52"/>
      <c r="I48" s="52"/>
      <c r="J48" s="52"/>
      <c r="K48" s="52"/>
      <c r="L48" s="52"/>
      <c r="M48" s="52"/>
      <c r="N48" s="52"/>
      <c r="O48" s="52"/>
      <c r="P48" s="52"/>
      <c r="Q48" s="52"/>
    </row>
    <row r="49" spans="5:17" x14ac:dyDescent="0.25">
      <c r="E49" s="52"/>
      <c r="F49" s="52"/>
      <c r="G49" s="52"/>
      <c r="H49" s="52"/>
      <c r="I49" s="52"/>
      <c r="J49" s="52"/>
      <c r="K49" s="52"/>
      <c r="L49" s="52"/>
      <c r="M49" s="52"/>
      <c r="N49" s="52"/>
      <c r="O49" s="52"/>
      <c r="P49" s="52"/>
      <c r="Q49" s="52"/>
    </row>
    <row r="50" spans="5:17" x14ac:dyDescent="0.25">
      <c r="E50" s="52"/>
      <c r="F50" s="52"/>
      <c r="G50" s="52"/>
      <c r="H50" s="52"/>
      <c r="I50" s="52"/>
      <c r="J50" s="52"/>
      <c r="K50" s="52"/>
      <c r="L50" s="52"/>
      <c r="M50" s="52"/>
      <c r="N50" s="52"/>
      <c r="O50" s="52"/>
      <c r="P50" s="52"/>
      <c r="Q50" s="52"/>
    </row>
    <row r="51" spans="5:17" x14ac:dyDescent="0.25">
      <c r="E51" s="52"/>
      <c r="F51" s="52"/>
      <c r="G51" s="52"/>
      <c r="H51" s="52"/>
      <c r="I51" s="52"/>
      <c r="J51" s="52"/>
      <c r="K51" s="52"/>
      <c r="L51" s="52"/>
      <c r="M51" s="52"/>
      <c r="N51" s="52"/>
      <c r="O51" s="52"/>
      <c r="P51" s="52"/>
      <c r="Q51" s="52"/>
    </row>
  </sheetData>
  <sortState xmlns:xlrd2="http://schemas.microsoft.com/office/spreadsheetml/2017/richdata2" ref="A2:V38">
    <sortCondition ref="I1"/>
  </sortState>
  <mergeCells count="1">
    <mergeCell ref="E48:Q51"/>
  </mergeCells>
  <pageMargins left="0" right="0" top="0.75" bottom="0" header="0.3" footer="0"/>
  <pageSetup scale="54" fitToHeight="0" orientation="landscape" r:id="rId1"/>
  <headerFooter>
    <oddHeader>&amp;CMOTION FOR NEW TRIAL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
  <sheetViews>
    <sheetView workbookViewId="0">
      <selection activeCell="H4" sqref="H4"/>
    </sheetView>
  </sheetViews>
  <sheetFormatPr defaultRowHeight="15" x14ac:dyDescent="0.25"/>
  <cols>
    <col min="1" max="1" width="9.7109375" bestFit="1" customWidth="1"/>
    <col min="2" max="2" width="10.7109375" bestFit="1" customWidth="1"/>
    <col min="4" max="4" width="9.7109375" bestFit="1" customWidth="1"/>
    <col min="5" max="6" width="10.7109375" bestFit="1" customWidth="1"/>
    <col min="7" max="7" width="9.7109375" bestFit="1" customWidth="1"/>
    <col min="8" max="8" width="10.7109375" bestFit="1" customWidth="1"/>
  </cols>
  <sheetData>
    <row r="1" spans="1:8" x14ac:dyDescent="0.25">
      <c r="A1" t="s">
        <v>12</v>
      </c>
      <c r="B1" t="s">
        <v>6</v>
      </c>
      <c r="C1" t="s">
        <v>52</v>
      </c>
      <c r="D1" t="s">
        <v>0</v>
      </c>
      <c r="E1" t="s">
        <v>11</v>
      </c>
      <c r="F1" t="s">
        <v>14</v>
      </c>
      <c r="G1" t="s">
        <v>27</v>
      </c>
      <c r="H1" t="s">
        <v>19</v>
      </c>
    </row>
    <row r="2" spans="1:8" x14ac:dyDescent="0.25">
      <c r="A2" t="e">
        <f ca="1">TODAY()-('Abbot-Stokes'!#REF!)</f>
        <v>#REF!</v>
      </c>
      <c r="B2" t="e">
        <f ca="1">TODAY()-(Bass!#REF!)</f>
        <v>#REF!</v>
      </c>
      <c r="D2" t="e">
        <f ca="1">TODAY()-(#REF!)</f>
        <v>#REF!</v>
      </c>
      <c r="E2">
        <f ca="1">TODAY()-(Karpf!R3)</f>
        <v>1330</v>
      </c>
      <c r="F2" t="e">
        <f ca="1">TODAY()-(Morse!#REF!)</f>
        <v>#REF!</v>
      </c>
      <c r="G2" t="e">
        <f ca="1">TODAY()-(#REF!)</f>
        <v>#REF!</v>
      </c>
      <c r="H2" t="e">
        <f ca="1">TODAY()-(Walmsley!#REF!)</f>
        <v>#REF!</v>
      </c>
    </row>
    <row r="3" spans="1:8" x14ac:dyDescent="0.25">
      <c r="A3" t="e">
        <f ca="1">TODAY()-('Abbot-Stokes'!#REF!)</f>
        <v>#REF!</v>
      </c>
      <c r="B3" t="e">
        <f ca="1">TODAY()-(Bass!#REF!)</f>
        <v>#REF!</v>
      </c>
      <c r="D3" t="e">
        <f ca="1">TODAY()-(#REF!)</f>
        <v>#REF!</v>
      </c>
      <c r="E3" t="e">
        <f ca="1">TODAY()-(Karpf!#REF!)</f>
        <v>#REF!</v>
      </c>
      <c r="F3" t="e">
        <f ca="1">TODAY()-(Morse!#REF!)</f>
        <v>#REF!</v>
      </c>
      <c r="H3" t="e">
        <f ca="1">TODAY()-(Walmsley!#REF!)</f>
        <v>#REF!</v>
      </c>
    </row>
    <row r="4" spans="1:8" x14ac:dyDescent="0.25">
      <c r="A4" t="e">
        <f ca="1">TODAY()-('Abbot-Stokes'!#REF!)</f>
        <v>#REF!</v>
      </c>
      <c r="B4" t="e">
        <f ca="1">TODAY()-(Bass!#REF!)</f>
        <v>#REF!</v>
      </c>
      <c r="E4" t="e">
        <f ca="1">TODAY()-(Karpf!#REF!)</f>
        <v>#REF!</v>
      </c>
      <c r="F4" t="e">
        <f ca="1">TODAY()-(Morse!#REF!)</f>
        <v>#REF!</v>
      </c>
      <c r="H4" t="e">
        <f ca="1">TODAY()-(Walmsley!#REF!)</f>
        <v>#REF!</v>
      </c>
    </row>
    <row r="5" spans="1:8" x14ac:dyDescent="0.25">
      <c r="A5" t="e">
        <f ca="1">TODAY()-('Abbot-Stokes'!#REF!)</f>
        <v>#REF!</v>
      </c>
      <c r="B5" t="e">
        <f ca="1">TODAY()-(Bass!#REF!)</f>
        <v>#REF!</v>
      </c>
      <c r="E5" t="e">
        <f ca="1">TODAY()-(Karpf!#REF!)</f>
        <v>#REF!</v>
      </c>
      <c r="F5" t="e">
        <f ca="1">TODAY()-(Morse!#REF!)</f>
        <v>#REF!</v>
      </c>
      <c r="H5" t="e">
        <f ca="1">TODAY()-(Walmsley!#REF!)</f>
        <v>#REF!</v>
      </c>
    </row>
    <row r="6" spans="1:8" x14ac:dyDescent="0.25">
      <c r="A6" t="e">
        <f ca="1">TODAY()-('Abbot-Stokes'!#REF!)</f>
        <v>#REF!</v>
      </c>
      <c r="B6" t="e">
        <f ca="1">TODAY()-(Bass!#REF!)</f>
        <v>#REF!</v>
      </c>
      <c r="E6" t="e">
        <f ca="1">TODAY()-(Karpf!#REF!)</f>
        <v>#REF!</v>
      </c>
      <c r="F6" t="e">
        <f ca="1">TODAY()-(Morse!#REF!)</f>
        <v>#REF!</v>
      </c>
      <c r="H6" t="e">
        <f ca="1">TODAY()-(Walmsley!#REF!)</f>
        <v>#REF!</v>
      </c>
    </row>
    <row r="7" spans="1:8" x14ac:dyDescent="0.25">
      <c r="A7" t="e">
        <f ca="1">TODAY()-('Abbot-Stokes'!#REF!)</f>
        <v>#REF!</v>
      </c>
      <c r="B7" t="e">
        <f ca="1">TODAY()-(Bass!#REF!)</f>
        <v>#REF!</v>
      </c>
      <c r="E7" t="e">
        <f ca="1">TODAY()-(Karpf!#REF!)</f>
        <v>#REF!</v>
      </c>
      <c r="F7" t="e">
        <f ca="1">TODAY()-(Morse!#REF!)</f>
        <v>#REF!</v>
      </c>
      <c r="H7" t="e">
        <f ca="1">TODAY()-(Walmsley!#REF!)</f>
        <v>#REF!</v>
      </c>
    </row>
    <row r="8" spans="1:8" x14ac:dyDescent="0.25">
      <c r="A8" t="e">
        <f ca="1">TODAY()-('Abbot-Stokes'!#REF!)</f>
        <v>#REF!</v>
      </c>
      <c r="B8" t="e">
        <f ca="1">TODAY()-(Bass!#REF!)</f>
        <v>#REF!</v>
      </c>
      <c r="E8" t="e">
        <f ca="1">TODAY()-(Karpf!#REF!)</f>
        <v>#REF!</v>
      </c>
      <c r="F8" t="e">
        <f ca="1">TODAY()-(Morse!#REF!)</f>
        <v>#REF!</v>
      </c>
      <c r="H8" t="e">
        <f ca="1">TODAY()-(Walmsley!#REF!)</f>
        <v>#REF!</v>
      </c>
    </row>
    <row r="9" spans="1:8" x14ac:dyDescent="0.25">
      <c r="A9" t="e">
        <f ca="1">TODAY()-('Abbot-Stokes'!#REF!)</f>
        <v>#REF!</v>
      </c>
      <c r="B9" t="e">
        <f ca="1">TODAY()-(Bass!#REF!)</f>
        <v>#REF!</v>
      </c>
      <c r="E9" t="e">
        <f ca="1">TODAY()-(Karpf!#REF!)</f>
        <v>#REF!</v>
      </c>
      <c r="F9" t="e">
        <f ca="1">TODAY()-(Morse!#REF!)</f>
        <v>#REF!</v>
      </c>
      <c r="H9" t="e">
        <f ca="1">TODAY()-(Walmsley!#REF!)</f>
        <v>#REF!</v>
      </c>
    </row>
    <row r="10" spans="1:8" x14ac:dyDescent="0.25">
      <c r="A10" t="e">
        <f ca="1">TODAY()-('Abbot-Stokes'!#REF!)</f>
        <v>#REF!</v>
      </c>
      <c r="B10" t="e">
        <f ca="1">TODAY()-(Bass!#REF!)</f>
        <v>#REF!</v>
      </c>
      <c r="E10" t="e">
        <f ca="1">TODAY()-(Karpf!#REF!)</f>
        <v>#REF!</v>
      </c>
      <c r="F10" t="e">
        <f ca="1">TODAY()-(Morse!#REF!)</f>
        <v>#REF!</v>
      </c>
      <c r="H10" t="e">
        <f ca="1">TODAY()-(Walmsley!#REF!)</f>
        <v>#REF!</v>
      </c>
    </row>
    <row r="11" spans="1:8" x14ac:dyDescent="0.25">
      <c r="A11">
        <f ca="1">TODAY()-('Abbot-Stokes'!Q3)</f>
        <v>45330</v>
      </c>
      <c r="B11" t="e">
        <f ca="1">TODAY()-(Bass!#REF!)</f>
        <v>#REF!</v>
      </c>
      <c r="E11" t="e">
        <f ca="1">TODAY()-(Karpf!#REF!)</f>
        <v>#REF!</v>
      </c>
      <c r="F11" t="e">
        <f ca="1">TODAY()-(Morse!#REF!)</f>
        <v>#REF!</v>
      </c>
      <c r="H11" t="e">
        <f ca="1">TODAY()-(Walmsley!#REF!)</f>
        <v>#REF!</v>
      </c>
    </row>
    <row r="12" spans="1:8" x14ac:dyDescent="0.25">
      <c r="A12" t="e">
        <f ca="1">TODAY()-('Abbot-Stokes'!#REF!)</f>
        <v>#REF!</v>
      </c>
      <c r="B12" t="e">
        <f ca="1">TODAY()-(Bass!#REF!)</f>
        <v>#REF!</v>
      </c>
      <c r="E12" t="e">
        <f ca="1">TODAY()-(Karpf!#REF!)</f>
        <v>#REF!</v>
      </c>
      <c r="F12">
        <f ca="1">TODAY()-(Morse!Q2)</f>
        <v>1613</v>
      </c>
      <c r="H12" t="e">
        <f ca="1">TODAY()-(Walmsley!#REF!)</f>
        <v>#REF!</v>
      </c>
    </row>
    <row r="13" spans="1:8" x14ac:dyDescent="0.25">
      <c r="A13">
        <f ca="1">TODAY()-('Abbot-Stokes'!Q4)</f>
        <v>45330</v>
      </c>
      <c r="B13" t="e">
        <f ca="1">TODAY()-(Bass!#REF!)</f>
        <v>#REF!</v>
      </c>
      <c r="E13" t="e">
        <f ca="1">TODAY()-(Karpf!#REF!)</f>
        <v>#REF!</v>
      </c>
      <c r="F13">
        <f ca="1">TODAY()-(Morse!Q3)</f>
        <v>1603</v>
      </c>
      <c r="H13" t="e">
        <f ca="1">TODAY()-(Walmsley!#REF!)</f>
        <v>#REF!</v>
      </c>
    </row>
    <row r="14" spans="1:8" x14ac:dyDescent="0.25">
      <c r="B14" t="e">
        <f ca="1">TODAY()-(Bass!#REF!)</f>
        <v>#REF!</v>
      </c>
      <c r="E14" t="e">
        <f ca="1">TODAY()-(Karpf!#REF!)</f>
        <v>#REF!</v>
      </c>
      <c r="F14">
        <f ca="1">TODAY()-(Morse!Q4)</f>
        <v>1602</v>
      </c>
    </row>
    <row r="15" spans="1:8" x14ac:dyDescent="0.25">
      <c r="E15" t="e">
        <f ca="1">TODAY()-(Karpf!#REF!)</f>
        <v>#REF!</v>
      </c>
      <c r="F15" t="e">
        <f ca="1">TODAY()-(Morse!#REF!)</f>
        <v>#REF!</v>
      </c>
    </row>
    <row r="16" spans="1:8" x14ac:dyDescent="0.25">
      <c r="F16" t="e">
        <f ca="1">TODAY()-(Morse!#REF!)</f>
        <v>#REF!</v>
      </c>
    </row>
    <row r="17" spans="6:6" x14ac:dyDescent="0.25">
      <c r="F17" t="e">
        <f ca="1">TODAY()-(Morse!#REF!)</f>
        <v>#REF!</v>
      </c>
    </row>
    <row r="18" spans="6:6" x14ac:dyDescent="0.25">
      <c r="F18" t="e">
        <f ca="1">TODAY()-(Morse!#REF!)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7"/>
  <sheetViews>
    <sheetView workbookViewId="0">
      <selection activeCell="D7" sqref="D7:P10"/>
    </sheetView>
  </sheetViews>
  <sheetFormatPr defaultRowHeight="15" x14ac:dyDescent="0.25"/>
  <cols>
    <col min="1" max="1" width="14.28515625" customWidth="1"/>
    <col min="2" max="2" width="9.85546875" customWidth="1"/>
    <col min="3" max="3" width="10.28515625" customWidth="1"/>
    <col min="4" max="4" width="10" customWidth="1"/>
    <col min="5" max="5" width="10.140625" customWidth="1"/>
    <col min="6" max="6" width="10.28515625" customWidth="1"/>
    <col min="7" max="7" width="12.28515625" customWidth="1"/>
    <col min="8" max="8" width="10.85546875" customWidth="1"/>
    <col min="9" max="9" width="10.28515625" customWidth="1"/>
    <col min="13" max="13" width="10.85546875" customWidth="1"/>
    <col min="14" max="17" width="9.7109375" bestFit="1" customWidth="1"/>
    <col min="20" max="20" width="11.85546875" customWidth="1"/>
    <col min="21" max="21" width="14.42578125" customWidth="1"/>
    <col min="22" max="22" width="15" customWidth="1"/>
    <col min="23" max="23" width="13.42578125" customWidth="1"/>
  </cols>
  <sheetData>
    <row r="1" spans="1:21" ht="105" x14ac:dyDescent="0.25">
      <c r="A1" s="4" t="s">
        <v>31</v>
      </c>
      <c r="B1" s="4" t="s">
        <v>32</v>
      </c>
      <c r="C1" s="4" t="s">
        <v>33</v>
      </c>
      <c r="D1" s="4" t="s">
        <v>34</v>
      </c>
      <c r="E1" s="4" t="s">
        <v>35</v>
      </c>
      <c r="F1" s="4" t="s">
        <v>36</v>
      </c>
      <c r="G1" s="4" t="s">
        <v>37</v>
      </c>
      <c r="H1" s="4" t="s">
        <v>38</v>
      </c>
      <c r="I1" s="4" t="s">
        <v>39</v>
      </c>
      <c r="J1" s="4" t="s">
        <v>40</v>
      </c>
      <c r="K1" s="4" t="s">
        <v>41</v>
      </c>
      <c r="L1" s="4" t="s">
        <v>42</v>
      </c>
      <c r="M1" s="4" t="s">
        <v>43</v>
      </c>
      <c r="N1" s="4" t="s">
        <v>44</v>
      </c>
      <c r="O1" s="4" t="s">
        <v>45</v>
      </c>
      <c r="P1" s="4" t="s">
        <v>46</v>
      </c>
      <c r="Q1" s="30" t="s">
        <v>47</v>
      </c>
      <c r="R1" s="4" t="s">
        <v>48</v>
      </c>
      <c r="S1" s="4" t="s">
        <v>49</v>
      </c>
      <c r="T1" s="4" t="s">
        <v>50</v>
      </c>
      <c r="U1" s="4" t="s">
        <v>51</v>
      </c>
    </row>
    <row r="2" spans="1:21" x14ac:dyDescent="0.25">
      <c r="A2" s="25" t="s">
        <v>164</v>
      </c>
      <c r="B2" s="25" t="s">
        <v>175</v>
      </c>
      <c r="C2" s="25" t="s">
        <v>176</v>
      </c>
      <c r="D2" s="25" t="s">
        <v>177</v>
      </c>
      <c r="E2" s="25" t="s">
        <v>149</v>
      </c>
      <c r="F2" s="25" t="s">
        <v>150</v>
      </c>
      <c r="G2" s="25" t="s">
        <v>178</v>
      </c>
      <c r="H2" s="25" t="s">
        <v>149</v>
      </c>
      <c r="I2" s="25" t="s">
        <v>150</v>
      </c>
      <c r="J2" s="25" t="s">
        <v>178</v>
      </c>
      <c r="K2" s="25" t="s">
        <v>7</v>
      </c>
      <c r="L2" s="25" t="s">
        <v>25</v>
      </c>
      <c r="M2" s="22" t="s">
        <v>8</v>
      </c>
      <c r="N2" s="35">
        <v>45197</v>
      </c>
      <c r="O2" s="35"/>
      <c r="P2" s="35">
        <v>45198</v>
      </c>
      <c r="Q2" s="35"/>
      <c r="R2" s="25" t="s">
        <v>3</v>
      </c>
      <c r="S2" s="2"/>
      <c r="T2" s="2"/>
      <c r="U2" s="2"/>
    </row>
    <row r="7" spans="1:21" x14ac:dyDescent="0.25">
      <c r="D7" s="51" t="s">
        <v>133</v>
      </c>
      <c r="E7" s="52"/>
      <c r="F7" s="52"/>
      <c r="G7" s="52"/>
      <c r="H7" s="52"/>
      <c r="I7" s="52"/>
      <c r="J7" s="52"/>
      <c r="K7" s="52"/>
      <c r="L7" s="52"/>
      <c r="M7" s="52"/>
      <c r="N7" s="52"/>
      <c r="O7" s="52"/>
      <c r="P7" s="52"/>
    </row>
    <row r="8" spans="1:21" x14ac:dyDescent="0.25">
      <c r="D8" s="52"/>
      <c r="E8" s="52"/>
      <c r="F8" s="52"/>
      <c r="G8" s="52"/>
      <c r="H8" s="52"/>
      <c r="I8" s="52"/>
      <c r="J8" s="52"/>
      <c r="K8" s="52"/>
      <c r="L8" s="52"/>
      <c r="M8" s="52"/>
      <c r="N8" s="52"/>
      <c r="O8" s="52"/>
      <c r="P8" s="52"/>
    </row>
    <row r="9" spans="1:21" x14ac:dyDescent="0.25">
      <c r="D9" s="52"/>
      <c r="E9" s="52"/>
      <c r="F9" s="52"/>
      <c r="G9" s="52"/>
      <c r="H9" s="52"/>
      <c r="I9" s="52"/>
      <c r="J9" s="52"/>
      <c r="K9" s="52"/>
      <c r="L9" s="52"/>
      <c r="M9" s="52"/>
      <c r="N9" s="52"/>
      <c r="O9" s="52"/>
      <c r="P9" s="52"/>
    </row>
    <row r="10" spans="1:21" x14ac:dyDescent="0.25">
      <c r="D10" s="52"/>
      <c r="E10" s="52"/>
      <c r="F10" s="52"/>
      <c r="G10" s="52"/>
      <c r="H10" s="52"/>
      <c r="I10" s="52"/>
      <c r="J10" s="52"/>
      <c r="K10" s="52"/>
      <c r="L10" s="52"/>
      <c r="M10" s="52"/>
      <c r="N10" s="52"/>
      <c r="O10" s="52"/>
      <c r="P10" s="52"/>
    </row>
    <row r="24" spans="4:16" x14ac:dyDescent="0.25">
      <c r="D24" s="53" t="s">
        <v>133</v>
      </c>
      <c r="E24" s="53"/>
      <c r="F24" s="53"/>
      <c r="G24" s="53"/>
      <c r="H24" s="53"/>
      <c r="I24" s="53"/>
      <c r="J24" s="53"/>
      <c r="K24" s="53"/>
      <c r="L24" s="53"/>
      <c r="M24" s="53"/>
      <c r="N24" s="53"/>
      <c r="O24" s="53"/>
      <c r="P24" s="53"/>
    </row>
    <row r="25" spans="4:16" x14ac:dyDescent="0.25">
      <c r="D25" s="54"/>
      <c r="E25" s="54"/>
      <c r="F25" s="54"/>
      <c r="G25" s="54"/>
      <c r="H25" s="54"/>
      <c r="I25" s="54"/>
      <c r="J25" s="54"/>
      <c r="K25" s="54"/>
      <c r="L25" s="54"/>
      <c r="M25" s="54"/>
      <c r="N25" s="54"/>
      <c r="O25" s="54"/>
      <c r="P25" s="54"/>
    </row>
    <row r="26" spans="4:16" x14ac:dyDescent="0.25">
      <c r="D26" s="54"/>
      <c r="E26" s="54"/>
      <c r="F26" s="54"/>
      <c r="G26" s="54"/>
      <c r="H26" s="54"/>
      <c r="I26" s="54"/>
      <c r="J26" s="54"/>
      <c r="K26" s="54"/>
      <c r="L26" s="54"/>
      <c r="M26" s="54"/>
      <c r="N26" s="54"/>
      <c r="O26" s="54"/>
      <c r="P26" s="54"/>
    </row>
    <row r="27" spans="4:16" x14ac:dyDescent="0.25">
      <c r="D27" s="54"/>
      <c r="E27" s="54"/>
      <c r="F27" s="54"/>
      <c r="G27" s="54"/>
      <c r="H27" s="54"/>
      <c r="I27" s="54"/>
      <c r="J27" s="54"/>
      <c r="K27" s="54"/>
      <c r="L27" s="54"/>
      <c r="M27" s="54"/>
      <c r="N27" s="54"/>
      <c r="O27" s="54"/>
      <c r="P27" s="54"/>
    </row>
  </sheetData>
  <mergeCells count="2">
    <mergeCell ref="D24:P27"/>
    <mergeCell ref="D7:P1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3"/>
  <sheetViews>
    <sheetView zoomScaleNormal="100" workbookViewId="0">
      <selection activeCell="E6" sqref="E6:Q9"/>
    </sheetView>
  </sheetViews>
  <sheetFormatPr defaultRowHeight="15" x14ac:dyDescent="0.25"/>
  <cols>
    <col min="1" max="1" width="2.85546875" customWidth="1"/>
    <col min="2" max="2" width="16.7109375" customWidth="1"/>
    <col min="6" max="7" width="10.28515625" customWidth="1"/>
    <col min="8" max="8" width="9.85546875" customWidth="1"/>
    <col min="9" max="9" width="9.42578125" customWidth="1"/>
    <col min="15" max="15" width="10.140625" style="41" bestFit="1" customWidth="1"/>
    <col min="16" max="16" width="9.140625" style="41"/>
    <col min="17" max="17" width="10.140625" style="41" bestFit="1" customWidth="1"/>
    <col min="18" max="18" width="12.28515625" style="41" customWidth="1"/>
    <col min="21" max="21" width="10.7109375" customWidth="1"/>
    <col min="22" max="22" width="10" customWidth="1"/>
  </cols>
  <sheetData>
    <row r="1" spans="1:22" ht="38.25" customHeight="1" x14ac:dyDescent="0.25">
      <c r="A1" s="55" t="s">
        <v>113</v>
      </c>
      <c r="B1" s="56"/>
      <c r="C1" s="56"/>
      <c r="D1" s="56"/>
      <c r="E1" s="56"/>
      <c r="F1" s="56"/>
      <c r="G1" s="56"/>
      <c r="H1" s="56"/>
      <c r="I1" s="56"/>
      <c r="J1" s="56"/>
      <c r="K1" s="56"/>
      <c r="L1" s="56"/>
      <c r="M1" s="56"/>
      <c r="N1" s="56"/>
      <c r="O1" s="56"/>
      <c r="P1" s="56"/>
      <c r="Q1" s="56"/>
      <c r="R1" s="56"/>
      <c r="S1" s="56"/>
      <c r="T1" s="56"/>
      <c r="U1" s="56"/>
      <c r="V1" s="56"/>
    </row>
    <row r="2" spans="1:22" ht="64.5" x14ac:dyDescent="0.25">
      <c r="A2" s="2"/>
      <c r="B2" s="1" t="s">
        <v>31</v>
      </c>
      <c r="C2" s="1" t="s">
        <v>32</v>
      </c>
      <c r="D2" s="1" t="s">
        <v>33</v>
      </c>
      <c r="E2" s="1" t="s">
        <v>34</v>
      </c>
      <c r="F2" s="1" t="s">
        <v>35</v>
      </c>
      <c r="G2" s="1" t="s">
        <v>36</v>
      </c>
      <c r="H2" s="1" t="s">
        <v>37</v>
      </c>
      <c r="I2" s="1" t="s">
        <v>38</v>
      </c>
      <c r="J2" s="1" t="s">
        <v>39</v>
      </c>
      <c r="K2" s="1" t="s">
        <v>40</v>
      </c>
      <c r="L2" s="1" t="s">
        <v>41</v>
      </c>
      <c r="M2" s="1" t="s">
        <v>42</v>
      </c>
      <c r="N2" s="1" t="s">
        <v>43</v>
      </c>
      <c r="O2" s="40" t="s">
        <v>44</v>
      </c>
      <c r="P2" s="40" t="s">
        <v>45</v>
      </c>
      <c r="Q2" s="40" t="s">
        <v>46</v>
      </c>
      <c r="R2" s="40" t="s">
        <v>47</v>
      </c>
      <c r="S2" s="1" t="s">
        <v>48</v>
      </c>
      <c r="T2" s="1" t="s">
        <v>49</v>
      </c>
      <c r="U2" s="1" t="s">
        <v>50</v>
      </c>
      <c r="V2" s="1" t="s">
        <v>51</v>
      </c>
    </row>
    <row r="3" spans="1:22" x14ac:dyDescent="0.25">
      <c r="A3" s="2"/>
      <c r="B3" s="24"/>
      <c r="C3" s="22"/>
      <c r="D3" s="22"/>
      <c r="E3" s="22"/>
      <c r="F3" s="22"/>
      <c r="G3" s="22"/>
      <c r="H3" s="22"/>
      <c r="I3" s="22"/>
      <c r="J3" s="22"/>
      <c r="K3" s="22"/>
      <c r="L3" s="22"/>
      <c r="M3" s="22"/>
      <c r="N3" s="22"/>
      <c r="O3" s="38"/>
      <c r="P3" s="38"/>
      <c r="Q3" s="38"/>
      <c r="R3" s="38"/>
      <c r="S3" s="22"/>
      <c r="T3" s="23"/>
      <c r="U3" s="23"/>
      <c r="V3" s="23"/>
    </row>
    <row r="4" spans="1:22" x14ac:dyDescent="0.25">
      <c r="A4" s="2"/>
      <c r="B4" s="26"/>
      <c r="C4" s="25"/>
      <c r="D4" s="25"/>
      <c r="E4" s="25"/>
      <c r="F4" s="22"/>
      <c r="G4" s="22"/>
      <c r="H4" s="22"/>
      <c r="I4" s="22"/>
      <c r="J4" s="22"/>
      <c r="K4" s="22"/>
      <c r="L4" s="25"/>
      <c r="M4" s="25"/>
      <c r="N4" s="25"/>
      <c r="O4" s="31"/>
      <c r="P4" s="31"/>
      <c r="Q4" s="31"/>
      <c r="R4" s="31"/>
      <c r="S4" s="25"/>
      <c r="T4" s="25"/>
      <c r="U4" s="25"/>
      <c r="V4" s="25"/>
    </row>
    <row r="6" spans="1:22" x14ac:dyDescent="0.25">
      <c r="E6" s="51" t="s">
        <v>133</v>
      </c>
      <c r="F6" s="52"/>
      <c r="G6" s="52"/>
      <c r="H6" s="52"/>
      <c r="I6" s="52"/>
      <c r="J6" s="52"/>
      <c r="K6" s="52"/>
      <c r="L6" s="52"/>
      <c r="M6" s="52"/>
      <c r="N6" s="52"/>
      <c r="O6" s="52"/>
      <c r="P6" s="52"/>
      <c r="Q6" s="52"/>
    </row>
    <row r="7" spans="1:22" x14ac:dyDescent="0.25">
      <c r="E7" s="52"/>
      <c r="F7" s="52"/>
      <c r="G7" s="52"/>
      <c r="H7" s="52"/>
      <c r="I7" s="52"/>
      <c r="J7" s="52"/>
      <c r="K7" s="52"/>
      <c r="L7" s="52"/>
      <c r="M7" s="52"/>
      <c r="N7" s="52"/>
      <c r="O7" s="52"/>
      <c r="P7" s="52"/>
      <c r="Q7" s="52"/>
    </row>
    <row r="8" spans="1:22" x14ac:dyDescent="0.25">
      <c r="E8" s="52"/>
      <c r="F8" s="52"/>
      <c r="G8" s="52"/>
      <c r="H8" s="52"/>
      <c r="I8" s="52"/>
      <c r="J8" s="52"/>
      <c r="K8" s="52"/>
      <c r="L8" s="52"/>
      <c r="M8" s="52"/>
      <c r="N8" s="52"/>
      <c r="O8" s="52"/>
      <c r="P8" s="52"/>
      <c r="Q8" s="52"/>
    </row>
    <row r="9" spans="1:22" x14ac:dyDescent="0.25">
      <c r="E9" s="52"/>
      <c r="F9" s="52"/>
      <c r="G9" s="52"/>
      <c r="H9" s="52"/>
      <c r="I9" s="52"/>
      <c r="J9" s="52"/>
      <c r="K9" s="52"/>
      <c r="L9" s="52"/>
      <c r="M9" s="52"/>
      <c r="N9" s="52"/>
      <c r="O9" s="52"/>
      <c r="P9" s="52"/>
      <c r="Q9" s="52"/>
    </row>
    <row r="10" spans="1:22" x14ac:dyDescent="0.25">
      <c r="E10" s="6"/>
      <c r="F10" s="6"/>
      <c r="G10" s="6"/>
      <c r="H10" s="6"/>
      <c r="I10" s="6"/>
      <c r="J10" s="6"/>
      <c r="K10" s="6"/>
      <c r="L10" s="6"/>
      <c r="M10" s="6"/>
      <c r="N10" s="6"/>
      <c r="O10" s="42"/>
      <c r="P10" s="42"/>
      <c r="Q10" s="42"/>
    </row>
    <row r="11" spans="1:22" x14ac:dyDescent="0.25">
      <c r="E11" s="6"/>
      <c r="F11" s="6"/>
      <c r="G11" s="6"/>
      <c r="H11" s="6"/>
      <c r="I11" s="6"/>
      <c r="J11" s="6"/>
      <c r="K11" s="6"/>
      <c r="L11" s="6"/>
      <c r="M11" s="6"/>
      <c r="N11" s="6"/>
      <c r="O11" s="42"/>
      <c r="P11" s="42"/>
      <c r="Q11" s="42"/>
    </row>
    <row r="12" spans="1:22" x14ac:dyDescent="0.25">
      <c r="E12" s="6"/>
      <c r="F12" s="6"/>
      <c r="G12" s="6"/>
      <c r="H12" s="6"/>
      <c r="I12" s="6"/>
      <c r="J12" s="6"/>
      <c r="K12" s="6"/>
      <c r="L12" s="6"/>
      <c r="M12" s="6"/>
      <c r="N12" s="6"/>
      <c r="O12" s="42"/>
      <c r="P12" s="42"/>
      <c r="Q12" s="42"/>
    </row>
    <row r="13" spans="1:22" x14ac:dyDescent="0.25">
      <c r="E13" s="6"/>
      <c r="F13" s="6"/>
      <c r="G13" s="6"/>
      <c r="H13" s="6"/>
      <c r="I13" s="6"/>
      <c r="J13" s="6"/>
      <c r="K13" s="6"/>
      <c r="L13" s="6"/>
      <c r="M13" s="6"/>
      <c r="N13" s="6"/>
      <c r="O13" s="42"/>
      <c r="P13" s="42"/>
      <c r="Q13" s="42"/>
    </row>
  </sheetData>
  <sortState xmlns:xlrd2="http://schemas.microsoft.com/office/spreadsheetml/2017/richdata2" ref="B2:V13">
    <sortCondition ref="O2:O13"/>
  </sortState>
  <mergeCells count="2">
    <mergeCell ref="E6:Q9"/>
    <mergeCell ref="A1:V1"/>
  </mergeCells>
  <pageMargins left="0.25" right="0.25" top="0.75" bottom="0.75" header="0.3" footer="0.3"/>
  <pageSetup scale="63" orientation="landscape" r:id="rId1"/>
  <headerFooter>
    <oddHeader>&amp;C&amp;"-,Bold"&amp;14Motion for New Trial - Abbot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
  <sheetViews>
    <sheetView zoomScaleNormal="100" workbookViewId="0">
      <selection activeCell="O11" sqref="O11"/>
    </sheetView>
  </sheetViews>
  <sheetFormatPr defaultRowHeight="15" x14ac:dyDescent="0.25"/>
  <cols>
    <col min="1" max="1" width="3.28515625" customWidth="1"/>
    <col min="2" max="2" width="13" customWidth="1"/>
    <col min="6" max="6" width="10.42578125" customWidth="1"/>
    <col min="7" max="8" width="11.28515625" customWidth="1"/>
    <col min="15" max="15" width="10.85546875" customWidth="1"/>
    <col min="16" max="16" width="10.42578125" customWidth="1"/>
    <col min="17" max="17" width="10.7109375" customWidth="1"/>
    <col min="21" max="21" width="10.42578125" customWidth="1"/>
    <col min="22" max="22" width="10.5703125" customWidth="1"/>
  </cols>
  <sheetData>
    <row r="1" spans="1:23" ht="64.5" x14ac:dyDescent="0.25">
      <c r="A1" s="2"/>
      <c r="B1" s="2" t="s">
        <v>31</v>
      </c>
      <c r="C1" s="1" t="s">
        <v>32</v>
      </c>
      <c r="D1" s="1" t="s">
        <v>33</v>
      </c>
      <c r="E1" s="1" t="s">
        <v>34</v>
      </c>
      <c r="F1" s="1" t="s">
        <v>35</v>
      </c>
      <c r="G1" s="1" t="s">
        <v>36</v>
      </c>
      <c r="H1" s="1" t="s">
        <v>37</v>
      </c>
      <c r="I1" s="1" t="s">
        <v>38</v>
      </c>
      <c r="J1" s="1" t="s">
        <v>39</v>
      </c>
      <c r="K1" s="1" t="s">
        <v>40</v>
      </c>
      <c r="L1" s="1" t="s">
        <v>41</v>
      </c>
      <c r="M1" s="1" t="s">
        <v>42</v>
      </c>
      <c r="N1" s="1" t="s">
        <v>43</v>
      </c>
      <c r="O1" s="1" t="s">
        <v>44</v>
      </c>
      <c r="P1" s="1" t="s">
        <v>45</v>
      </c>
      <c r="Q1" s="1" t="s">
        <v>46</v>
      </c>
      <c r="R1" s="1" t="s">
        <v>47</v>
      </c>
      <c r="S1" s="1" t="s">
        <v>48</v>
      </c>
      <c r="T1" s="1" t="s">
        <v>49</v>
      </c>
      <c r="U1" s="1" t="s">
        <v>50</v>
      </c>
      <c r="V1" s="1" t="s">
        <v>51</v>
      </c>
    </row>
    <row r="2" spans="1:23" x14ac:dyDescent="0.25">
      <c r="B2" s="46" t="s">
        <v>145</v>
      </c>
      <c r="C2" s="25" t="s">
        <v>146</v>
      </c>
      <c r="D2" s="25" t="s">
        <v>147</v>
      </c>
      <c r="E2" s="25" t="s">
        <v>143</v>
      </c>
      <c r="F2" s="25" t="s">
        <v>6</v>
      </c>
      <c r="G2" s="25" t="s">
        <v>148</v>
      </c>
      <c r="H2" s="25"/>
      <c r="I2" s="25" t="s">
        <v>6</v>
      </c>
      <c r="J2" s="25" t="s">
        <v>148</v>
      </c>
      <c r="K2" s="25"/>
      <c r="L2" s="25" t="s">
        <v>26</v>
      </c>
      <c r="M2" s="25"/>
      <c r="N2" s="25"/>
      <c r="O2" s="35">
        <v>43357</v>
      </c>
      <c r="P2" s="35">
        <v>43424</v>
      </c>
      <c r="Q2" s="35">
        <v>45232</v>
      </c>
      <c r="R2" s="25"/>
      <c r="S2" s="35" t="s">
        <v>151</v>
      </c>
      <c r="T2" s="35">
        <v>43948</v>
      </c>
      <c r="U2" s="25"/>
      <c r="V2" s="31">
        <v>43957</v>
      </c>
      <c r="W2" s="3"/>
    </row>
    <row r="3" spans="1:23" x14ac:dyDescent="0.25">
      <c r="E3" s="6"/>
      <c r="F3" s="6"/>
      <c r="G3" s="6"/>
      <c r="H3" s="6"/>
      <c r="I3" s="6"/>
      <c r="J3" s="6"/>
      <c r="K3" s="6"/>
      <c r="L3" s="6"/>
      <c r="M3" s="6"/>
      <c r="N3" s="6"/>
      <c r="O3" s="6"/>
      <c r="P3" s="6"/>
      <c r="Q3" s="6"/>
    </row>
    <row r="7" spans="1:23" x14ac:dyDescent="0.25">
      <c r="E7" s="51" t="s">
        <v>133</v>
      </c>
      <c r="F7" s="52"/>
      <c r="G7" s="52"/>
      <c r="H7" s="52"/>
      <c r="I7" s="52"/>
      <c r="J7" s="52"/>
      <c r="K7" s="52"/>
      <c r="L7" s="52"/>
      <c r="M7" s="52"/>
      <c r="N7" s="52"/>
      <c r="O7" s="52"/>
      <c r="P7" s="52"/>
      <c r="Q7" s="52"/>
    </row>
    <row r="8" spans="1:23" x14ac:dyDescent="0.25">
      <c r="E8" s="52"/>
      <c r="F8" s="52"/>
      <c r="G8" s="52"/>
      <c r="H8" s="52"/>
      <c r="I8" s="52"/>
      <c r="J8" s="52"/>
      <c r="K8" s="52"/>
      <c r="L8" s="52"/>
      <c r="M8" s="52"/>
      <c r="N8" s="52"/>
      <c r="O8" s="52"/>
      <c r="P8" s="52"/>
      <c r="Q8" s="52"/>
    </row>
    <row r="9" spans="1:23" x14ac:dyDescent="0.25">
      <c r="E9" s="52"/>
      <c r="F9" s="52"/>
      <c r="G9" s="52"/>
      <c r="H9" s="52"/>
      <c r="I9" s="52"/>
      <c r="J9" s="52"/>
      <c r="K9" s="52"/>
      <c r="L9" s="52"/>
      <c r="M9" s="52"/>
      <c r="N9" s="52"/>
      <c r="O9" s="52"/>
      <c r="P9" s="52"/>
      <c r="Q9" s="52"/>
    </row>
    <row r="10" spans="1:23" x14ac:dyDescent="0.25">
      <c r="E10" s="52"/>
      <c r="F10" s="52"/>
      <c r="G10" s="52"/>
      <c r="H10" s="52"/>
      <c r="I10" s="52"/>
      <c r="J10" s="52"/>
      <c r="K10" s="52"/>
      <c r="L10" s="52"/>
      <c r="M10" s="52"/>
      <c r="N10" s="52"/>
      <c r="O10" s="52"/>
      <c r="P10" s="52"/>
      <c r="Q10" s="52"/>
    </row>
  </sheetData>
  <sortState xmlns:xlrd2="http://schemas.microsoft.com/office/spreadsheetml/2017/richdata2" ref="B2:V10">
    <sortCondition ref="O2:O10"/>
  </sortState>
  <mergeCells count="1">
    <mergeCell ref="E7:Q10"/>
  </mergeCells>
  <pageMargins left="0.25" right="0.25" top="0.75" bottom="0.75" header="0.3" footer="0.3"/>
  <pageSetup scale="63" orientation="landscape" r:id="rId1"/>
  <headerFooter>
    <oddHeader>&amp;C&amp;"-,Bold"&amp;14Motion for New Trial - Bass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7"/>
  <sheetViews>
    <sheetView showWhiteSpace="0" zoomScale="98" zoomScaleNormal="100" zoomScalePageLayoutView="98" workbookViewId="0">
      <selection activeCell="L13" sqref="L13:N14"/>
    </sheetView>
  </sheetViews>
  <sheetFormatPr defaultRowHeight="15" x14ac:dyDescent="0.25"/>
  <cols>
    <col min="1" max="1" width="3.28515625" customWidth="1"/>
    <col min="2" max="2" width="13.85546875" customWidth="1"/>
    <col min="6" max="8" width="9.7109375" customWidth="1"/>
    <col min="15" max="15" width="11" customWidth="1"/>
    <col min="16" max="16" width="10.5703125" customWidth="1"/>
    <col min="17" max="17" width="10.42578125" customWidth="1"/>
    <col min="18" max="18" width="10.28515625" customWidth="1"/>
    <col min="19" max="19" width="10.42578125" bestFit="1" customWidth="1"/>
    <col min="21" max="21" width="10.85546875" customWidth="1"/>
    <col min="22" max="22" width="10.42578125" customWidth="1"/>
  </cols>
  <sheetData>
    <row r="1" spans="1:22" ht="39" customHeight="1" x14ac:dyDescent="0.25">
      <c r="A1" s="57" t="s">
        <v>74</v>
      </c>
      <c r="B1" s="57"/>
      <c r="C1" s="57"/>
      <c r="D1" s="57"/>
      <c r="E1" s="57"/>
      <c r="F1" s="57"/>
      <c r="G1" s="57"/>
      <c r="H1" s="57"/>
      <c r="I1" s="57"/>
      <c r="J1" s="57"/>
      <c r="K1" s="57"/>
      <c r="L1" s="57"/>
      <c r="M1" s="57"/>
      <c r="N1" s="57"/>
      <c r="O1" s="57"/>
      <c r="P1" s="57"/>
      <c r="Q1" s="57"/>
      <c r="R1" s="57"/>
      <c r="S1" s="57"/>
      <c r="T1" s="57"/>
      <c r="U1" s="57"/>
      <c r="V1" s="57"/>
    </row>
    <row r="2" spans="1:22" ht="51.75" x14ac:dyDescent="0.25">
      <c r="A2" s="25"/>
      <c r="B2" s="25" t="s">
        <v>31</v>
      </c>
      <c r="C2" s="1" t="s">
        <v>32</v>
      </c>
      <c r="D2" s="1" t="s">
        <v>33</v>
      </c>
      <c r="E2" s="1" t="s">
        <v>34</v>
      </c>
      <c r="F2" s="1" t="s">
        <v>35</v>
      </c>
      <c r="G2" s="1" t="s">
        <v>36</v>
      </c>
      <c r="H2" s="1" t="s">
        <v>37</v>
      </c>
      <c r="I2" s="1" t="s">
        <v>38</v>
      </c>
      <c r="J2" s="1" t="s">
        <v>39</v>
      </c>
      <c r="K2" s="1" t="s">
        <v>40</v>
      </c>
      <c r="L2" s="1" t="s">
        <v>41</v>
      </c>
      <c r="M2" s="1" t="s">
        <v>42</v>
      </c>
      <c r="N2" s="1" t="s">
        <v>43</v>
      </c>
      <c r="O2" s="29" t="s">
        <v>44</v>
      </c>
      <c r="P2" s="29" t="s">
        <v>45</v>
      </c>
      <c r="Q2" s="1" t="s">
        <v>46</v>
      </c>
      <c r="R2" s="29" t="s">
        <v>47</v>
      </c>
      <c r="S2" s="1" t="s">
        <v>48</v>
      </c>
      <c r="T2" s="1" t="s">
        <v>49</v>
      </c>
      <c r="U2" s="1" t="s">
        <v>50</v>
      </c>
      <c r="V2" s="1" t="s">
        <v>51</v>
      </c>
    </row>
    <row r="3" spans="1:22" ht="15" customHeight="1" x14ac:dyDescent="0.25">
      <c r="A3" s="25"/>
      <c r="B3" s="24" t="s">
        <v>54</v>
      </c>
      <c r="C3" s="22" t="s">
        <v>55</v>
      </c>
      <c r="D3" s="22" t="s">
        <v>56</v>
      </c>
      <c r="E3" s="22" t="s">
        <v>8</v>
      </c>
      <c r="F3" s="22" t="s">
        <v>11</v>
      </c>
      <c r="G3" s="22" t="s">
        <v>23</v>
      </c>
      <c r="H3" s="22" t="s">
        <v>5</v>
      </c>
      <c r="I3" s="22" t="s">
        <v>11</v>
      </c>
      <c r="J3" s="22" t="s">
        <v>23</v>
      </c>
      <c r="K3" s="22" t="s">
        <v>5</v>
      </c>
      <c r="L3" s="22" t="s">
        <v>79</v>
      </c>
      <c r="M3" s="22" t="s">
        <v>80</v>
      </c>
      <c r="N3" s="22"/>
      <c r="O3" s="34">
        <v>43529</v>
      </c>
      <c r="P3" s="34">
        <v>43627</v>
      </c>
      <c r="Q3" s="34">
        <v>43536</v>
      </c>
      <c r="R3" s="34">
        <v>44000</v>
      </c>
      <c r="S3" s="22" t="s">
        <v>3</v>
      </c>
      <c r="T3" s="23"/>
      <c r="U3" s="23"/>
      <c r="V3" s="23"/>
    </row>
    <row r="4" spans="1:22" ht="15" customHeight="1" x14ac:dyDescent="0.25">
      <c r="A4" s="25"/>
      <c r="B4" s="26" t="s">
        <v>68</v>
      </c>
      <c r="C4" s="25" t="s">
        <v>69</v>
      </c>
      <c r="D4" s="25" t="s">
        <v>70</v>
      </c>
      <c r="E4" s="25" t="s">
        <v>84</v>
      </c>
      <c r="F4" s="25" t="s">
        <v>11</v>
      </c>
      <c r="G4" s="25" t="s">
        <v>23</v>
      </c>
      <c r="H4" s="25" t="s">
        <v>5</v>
      </c>
      <c r="I4" s="25" t="s">
        <v>11</v>
      </c>
      <c r="J4" s="25" t="s">
        <v>23</v>
      </c>
      <c r="K4" s="25" t="s">
        <v>5</v>
      </c>
      <c r="L4" s="25" t="s">
        <v>28</v>
      </c>
      <c r="M4" s="25" t="s">
        <v>57</v>
      </c>
      <c r="N4" s="22" t="s">
        <v>18</v>
      </c>
      <c r="O4" s="35">
        <v>43895</v>
      </c>
      <c r="P4" s="35">
        <v>44013</v>
      </c>
      <c r="Q4" s="35">
        <v>43924</v>
      </c>
      <c r="R4" s="49">
        <v>45097</v>
      </c>
      <c r="S4" s="25" t="s">
        <v>3</v>
      </c>
      <c r="T4" s="25"/>
      <c r="U4" s="25"/>
      <c r="V4" s="25"/>
    </row>
    <row r="5" spans="1:22" ht="15" customHeight="1" x14ac:dyDescent="0.25">
      <c r="A5" s="25"/>
      <c r="B5" s="26" t="s">
        <v>71</v>
      </c>
      <c r="C5" s="25" t="s">
        <v>72</v>
      </c>
      <c r="D5" s="25" t="s">
        <v>73</v>
      </c>
      <c r="E5" s="25" t="s">
        <v>18</v>
      </c>
      <c r="F5" s="25" t="s">
        <v>11</v>
      </c>
      <c r="G5" s="25" t="s">
        <v>23</v>
      </c>
      <c r="H5" s="25" t="s">
        <v>5</v>
      </c>
      <c r="I5" s="25" t="s">
        <v>11</v>
      </c>
      <c r="J5" s="25" t="s">
        <v>23</v>
      </c>
      <c r="K5" s="25" t="s">
        <v>5</v>
      </c>
      <c r="L5" s="25" t="s">
        <v>9</v>
      </c>
      <c r="M5" s="25" t="s">
        <v>13</v>
      </c>
      <c r="N5" s="25" t="s">
        <v>4</v>
      </c>
      <c r="O5" s="35">
        <v>43865</v>
      </c>
      <c r="P5" s="35">
        <v>43944</v>
      </c>
      <c r="Q5" s="35">
        <v>43872</v>
      </c>
      <c r="R5" s="35">
        <v>44452</v>
      </c>
      <c r="S5" s="25" t="s">
        <v>3</v>
      </c>
      <c r="T5" s="25"/>
      <c r="U5" s="23"/>
      <c r="V5" s="23"/>
    </row>
    <row r="6" spans="1:22" ht="15" customHeight="1" x14ac:dyDescent="0.25">
      <c r="A6" s="25"/>
      <c r="B6" s="26" t="s">
        <v>75</v>
      </c>
      <c r="C6" s="25" t="s">
        <v>76</v>
      </c>
      <c r="D6" s="25" t="s">
        <v>13</v>
      </c>
      <c r="E6" s="25" t="s">
        <v>8</v>
      </c>
      <c r="F6" s="25" t="s">
        <v>11</v>
      </c>
      <c r="G6" s="25" t="s">
        <v>23</v>
      </c>
      <c r="H6" s="25" t="s">
        <v>5</v>
      </c>
      <c r="I6" s="25" t="s">
        <v>11</v>
      </c>
      <c r="J6" s="25" t="s">
        <v>23</v>
      </c>
      <c r="K6" s="25" t="s">
        <v>5</v>
      </c>
      <c r="L6" s="25" t="s">
        <v>9</v>
      </c>
      <c r="M6" s="25" t="s">
        <v>13</v>
      </c>
      <c r="N6" s="25" t="s">
        <v>4</v>
      </c>
      <c r="O6" s="35">
        <v>44327</v>
      </c>
      <c r="P6" s="35">
        <v>44342</v>
      </c>
      <c r="Q6" s="35">
        <v>44328</v>
      </c>
      <c r="R6" s="35">
        <v>44806</v>
      </c>
      <c r="S6" s="25" t="s">
        <v>3</v>
      </c>
      <c r="T6" s="25"/>
      <c r="U6" s="25"/>
      <c r="V6" s="25"/>
    </row>
    <row r="7" spans="1:22" ht="15" customHeight="1" x14ac:dyDescent="0.25">
      <c r="A7" s="25"/>
      <c r="B7" s="26" t="s">
        <v>77</v>
      </c>
      <c r="C7" s="25" t="s">
        <v>78</v>
      </c>
      <c r="D7" s="25" t="s">
        <v>85</v>
      </c>
      <c r="E7" s="25"/>
      <c r="F7" s="25" t="s">
        <v>11</v>
      </c>
      <c r="G7" s="25" t="s">
        <v>23</v>
      </c>
      <c r="H7" s="25" t="s">
        <v>5</v>
      </c>
      <c r="I7" s="25" t="s">
        <v>11</v>
      </c>
      <c r="J7" s="25" t="s">
        <v>23</v>
      </c>
      <c r="K7" s="25" t="s">
        <v>5</v>
      </c>
      <c r="L7" s="25" t="s">
        <v>65</v>
      </c>
      <c r="M7" s="25" t="s">
        <v>66</v>
      </c>
      <c r="N7" s="25" t="s">
        <v>22</v>
      </c>
      <c r="O7" s="35">
        <v>44336</v>
      </c>
      <c r="P7" s="35">
        <v>44405</v>
      </c>
      <c r="Q7" s="35">
        <v>44348</v>
      </c>
      <c r="R7" s="35"/>
      <c r="S7" s="25" t="s">
        <v>3</v>
      </c>
      <c r="T7" s="25"/>
      <c r="U7" s="25"/>
      <c r="V7" s="25"/>
    </row>
    <row r="8" spans="1:22" ht="15" customHeight="1" x14ac:dyDescent="0.25">
      <c r="A8" s="25"/>
      <c r="B8" s="26" t="s">
        <v>81</v>
      </c>
      <c r="C8" s="25" t="s">
        <v>82</v>
      </c>
      <c r="D8" s="25" t="s">
        <v>83</v>
      </c>
      <c r="E8" s="25"/>
      <c r="F8" s="25" t="s">
        <v>11</v>
      </c>
      <c r="G8" s="25" t="s">
        <v>23</v>
      </c>
      <c r="H8" s="25" t="s">
        <v>5</v>
      </c>
      <c r="I8" s="25" t="s">
        <v>11</v>
      </c>
      <c r="J8" s="25" t="s">
        <v>23</v>
      </c>
      <c r="K8" s="25" t="s">
        <v>5</v>
      </c>
      <c r="L8" s="50" t="s">
        <v>9</v>
      </c>
      <c r="M8" s="50" t="s">
        <v>13</v>
      </c>
      <c r="N8" s="50" t="s">
        <v>4</v>
      </c>
      <c r="O8" s="35">
        <v>44355</v>
      </c>
      <c r="P8" s="49">
        <v>44349</v>
      </c>
      <c r="Q8" s="35">
        <v>44355</v>
      </c>
      <c r="R8" s="35">
        <v>45322</v>
      </c>
      <c r="S8" s="25" t="s">
        <v>3</v>
      </c>
      <c r="T8" s="25"/>
      <c r="U8" s="25"/>
      <c r="V8" s="25"/>
    </row>
    <row r="9" spans="1:22" ht="15" customHeight="1" x14ac:dyDescent="0.25">
      <c r="A9" s="25"/>
      <c r="B9" s="26" t="s">
        <v>87</v>
      </c>
      <c r="C9" s="25" t="s">
        <v>88</v>
      </c>
      <c r="D9" s="25" t="s">
        <v>89</v>
      </c>
      <c r="E9" s="25"/>
      <c r="F9" s="25" t="s">
        <v>11</v>
      </c>
      <c r="G9" s="25" t="s">
        <v>23</v>
      </c>
      <c r="H9" s="25" t="s">
        <v>5</v>
      </c>
      <c r="I9" s="25" t="s">
        <v>11</v>
      </c>
      <c r="J9" s="25" t="s">
        <v>23</v>
      </c>
      <c r="K9" s="25" t="s">
        <v>5</v>
      </c>
      <c r="L9" s="50" t="s">
        <v>7</v>
      </c>
      <c r="M9" s="50" t="s">
        <v>25</v>
      </c>
      <c r="N9" s="50" t="s">
        <v>8</v>
      </c>
      <c r="O9" s="35">
        <v>44364</v>
      </c>
      <c r="P9" s="35">
        <v>44372</v>
      </c>
      <c r="Q9" s="35">
        <v>44365</v>
      </c>
      <c r="R9" s="35">
        <v>45316</v>
      </c>
      <c r="S9" s="25" t="s">
        <v>3</v>
      </c>
      <c r="T9" s="25"/>
      <c r="U9" s="25"/>
      <c r="V9" s="25"/>
    </row>
    <row r="10" spans="1:22" ht="15" customHeight="1" x14ac:dyDescent="0.25">
      <c r="A10" s="25"/>
      <c r="B10" s="26" t="s">
        <v>86</v>
      </c>
      <c r="C10" s="25" t="s">
        <v>90</v>
      </c>
      <c r="D10" s="25" t="s">
        <v>91</v>
      </c>
      <c r="E10" s="25"/>
      <c r="F10" s="25" t="s">
        <v>11</v>
      </c>
      <c r="G10" s="25" t="s">
        <v>23</v>
      </c>
      <c r="H10" s="25" t="s">
        <v>5</v>
      </c>
      <c r="I10" s="25" t="s">
        <v>11</v>
      </c>
      <c r="J10" s="25" t="s">
        <v>23</v>
      </c>
      <c r="K10" s="25" t="s">
        <v>5</v>
      </c>
      <c r="L10" s="50" t="s">
        <v>211</v>
      </c>
      <c r="M10" s="50" t="s">
        <v>212</v>
      </c>
      <c r="N10" s="50" t="s">
        <v>8</v>
      </c>
      <c r="O10" s="35">
        <v>44398</v>
      </c>
      <c r="P10" s="35">
        <v>44407</v>
      </c>
      <c r="Q10" s="35">
        <v>44400</v>
      </c>
      <c r="R10" s="35"/>
      <c r="S10" s="25" t="s">
        <v>3</v>
      </c>
      <c r="T10" s="25"/>
      <c r="U10" s="25"/>
      <c r="V10" s="25"/>
    </row>
    <row r="11" spans="1:22" ht="15" customHeight="1" x14ac:dyDescent="0.25">
      <c r="A11" s="33"/>
      <c r="B11" s="26" t="s">
        <v>92</v>
      </c>
      <c r="C11" s="25" t="s">
        <v>61</v>
      </c>
      <c r="D11" s="25" t="s">
        <v>93</v>
      </c>
      <c r="E11" s="25"/>
      <c r="F11" s="25" t="s">
        <v>11</v>
      </c>
      <c r="G11" s="25" t="s">
        <v>23</v>
      </c>
      <c r="H11" s="25" t="s">
        <v>5</v>
      </c>
      <c r="I11" s="25" t="s">
        <v>11</v>
      </c>
      <c r="J11" s="25" t="s">
        <v>23</v>
      </c>
      <c r="K11" s="25" t="s">
        <v>5</v>
      </c>
      <c r="L11" s="25" t="s">
        <v>141</v>
      </c>
      <c r="M11" s="25" t="s">
        <v>142</v>
      </c>
      <c r="N11" s="25" t="s">
        <v>17</v>
      </c>
      <c r="O11" s="35">
        <v>44512</v>
      </c>
      <c r="P11" s="35">
        <v>44529</v>
      </c>
      <c r="Q11" s="35">
        <v>44512</v>
      </c>
      <c r="R11" s="35">
        <v>45237</v>
      </c>
      <c r="S11" s="25" t="s">
        <v>3</v>
      </c>
      <c r="T11" s="25"/>
      <c r="U11" s="25"/>
      <c r="V11" s="25"/>
    </row>
    <row r="12" spans="1:22" ht="15" customHeight="1" x14ac:dyDescent="0.25">
      <c r="A12" s="3"/>
      <c r="B12" s="24" t="s">
        <v>213</v>
      </c>
      <c r="C12" s="25" t="s">
        <v>61</v>
      </c>
      <c r="D12" s="25" t="s">
        <v>95</v>
      </c>
      <c r="E12" s="25" t="s">
        <v>8</v>
      </c>
      <c r="F12" s="25" t="s">
        <v>11</v>
      </c>
      <c r="G12" s="25" t="s">
        <v>23</v>
      </c>
      <c r="H12" s="25" t="s">
        <v>5</v>
      </c>
      <c r="I12" s="25" t="s">
        <v>11</v>
      </c>
      <c r="J12" s="25" t="s">
        <v>23</v>
      </c>
      <c r="K12" s="25" t="s">
        <v>5</v>
      </c>
      <c r="L12" s="25" t="s">
        <v>9</v>
      </c>
      <c r="M12" s="25" t="s">
        <v>13</v>
      </c>
      <c r="N12" s="25" t="s">
        <v>4</v>
      </c>
      <c r="O12" s="35">
        <v>44519</v>
      </c>
      <c r="P12" s="35">
        <v>44528</v>
      </c>
      <c r="Q12" s="35">
        <v>44519</v>
      </c>
      <c r="R12" s="35">
        <v>45142</v>
      </c>
      <c r="S12" s="25" t="s">
        <v>3</v>
      </c>
      <c r="T12" s="25"/>
      <c r="U12" s="25"/>
      <c r="V12" s="25"/>
    </row>
    <row r="13" spans="1:22" ht="15" customHeight="1" x14ac:dyDescent="0.25">
      <c r="A13" s="3"/>
      <c r="B13" s="26" t="s">
        <v>97</v>
      </c>
      <c r="C13" s="25" t="s">
        <v>98</v>
      </c>
      <c r="D13" s="25" t="s">
        <v>99</v>
      </c>
      <c r="E13" s="25" t="s">
        <v>100</v>
      </c>
      <c r="F13" s="25" t="s">
        <v>11</v>
      </c>
      <c r="G13" s="25" t="s">
        <v>23</v>
      </c>
      <c r="H13" s="25" t="s">
        <v>5</v>
      </c>
      <c r="I13" s="25" t="s">
        <v>11</v>
      </c>
      <c r="J13" s="25" t="s">
        <v>23</v>
      </c>
      <c r="K13" s="25" t="s">
        <v>5</v>
      </c>
      <c r="L13" s="50" t="s">
        <v>214</v>
      </c>
      <c r="M13" s="50" t="s">
        <v>215</v>
      </c>
      <c r="N13" s="50" t="s">
        <v>16</v>
      </c>
      <c r="O13" s="35">
        <v>44608</v>
      </c>
      <c r="P13" s="35">
        <v>44630</v>
      </c>
      <c r="Q13" s="35">
        <v>44615</v>
      </c>
      <c r="R13" s="35"/>
      <c r="S13" s="25" t="s">
        <v>3</v>
      </c>
      <c r="T13" s="25"/>
      <c r="U13" s="25"/>
      <c r="V13" s="25"/>
    </row>
    <row r="14" spans="1:22" x14ac:dyDescent="0.25">
      <c r="A14" s="3"/>
      <c r="B14" s="26" t="s">
        <v>105</v>
      </c>
      <c r="C14" s="25" t="s">
        <v>106</v>
      </c>
      <c r="D14" s="25" t="s">
        <v>107</v>
      </c>
      <c r="E14" s="25" t="s">
        <v>8</v>
      </c>
      <c r="F14" s="25" t="s">
        <v>11</v>
      </c>
      <c r="G14" s="25" t="s">
        <v>23</v>
      </c>
      <c r="H14" s="25" t="s">
        <v>5</v>
      </c>
      <c r="I14" s="25" t="s">
        <v>11</v>
      </c>
      <c r="J14" s="25" t="s">
        <v>23</v>
      </c>
      <c r="K14" s="25" t="s">
        <v>5</v>
      </c>
      <c r="L14" s="50" t="s">
        <v>9</v>
      </c>
      <c r="M14" s="50" t="s">
        <v>13</v>
      </c>
      <c r="N14" s="50" t="s">
        <v>4</v>
      </c>
      <c r="O14" s="35">
        <v>44742</v>
      </c>
      <c r="P14" s="35">
        <v>44818</v>
      </c>
      <c r="Q14" s="35">
        <v>44743</v>
      </c>
      <c r="R14" s="35"/>
      <c r="S14" s="25" t="s">
        <v>3</v>
      </c>
      <c r="T14" s="25"/>
      <c r="U14" s="25"/>
      <c r="V14" s="25"/>
    </row>
    <row r="15" spans="1:22" x14ac:dyDescent="0.25">
      <c r="A15" s="3"/>
      <c r="B15" s="26" t="s">
        <v>114</v>
      </c>
      <c r="C15" s="25" t="s">
        <v>115</v>
      </c>
      <c r="D15" s="25" t="s">
        <v>116</v>
      </c>
      <c r="E15" s="25" t="s">
        <v>117</v>
      </c>
      <c r="F15" s="25" t="s">
        <v>11</v>
      </c>
      <c r="G15" s="25" t="s">
        <v>23</v>
      </c>
      <c r="H15" s="25" t="s">
        <v>5</v>
      </c>
      <c r="I15" s="25" t="s">
        <v>11</v>
      </c>
      <c r="J15" s="25" t="s">
        <v>23</v>
      </c>
      <c r="K15" s="25" t="s">
        <v>5</v>
      </c>
      <c r="L15" s="25" t="s">
        <v>9</v>
      </c>
      <c r="M15" s="25" t="s">
        <v>13</v>
      </c>
      <c r="N15" s="25" t="s">
        <v>4</v>
      </c>
      <c r="O15" s="35">
        <v>44832</v>
      </c>
      <c r="P15" s="35">
        <v>44720</v>
      </c>
      <c r="Q15" s="35">
        <v>44838</v>
      </c>
      <c r="R15" s="35">
        <v>45041</v>
      </c>
      <c r="S15" s="25" t="s">
        <v>3</v>
      </c>
      <c r="T15" s="25"/>
      <c r="U15" s="25"/>
      <c r="V15" s="25"/>
    </row>
    <row r="16" spans="1:22" x14ac:dyDescent="0.25">
      <c r="A16" s="3"/>
      <c r="B16" s="26" t="s">
        <v>118</v>
      </c>
      <c r="C16" s="25" t="s">
        <v>119</v>
      </c>
      <c r="D16" s="25" t="s">
        <v>120</v>
      </c>
      <c r="E16" s="25" t="s">
        <v>121</v>
      </c>
      <c r="F16" s="25" t="s">
        <v>11</v>
      </c>
      <c r="G16" s="25" t="s">
        <v>23</v>
      </c>
      <c r="H16" s="25" t="s">
        <v>5</v>
      </c>
      <c r="I16" s="25" t="s">
        <v>11</v>
      </c>
      <c r="J16" s="25" t="s">
        <v>23</v>
      </c>
      <c r="K16" s="25" t="s">
        <v>5</v>
      </c>
      <c r="L16" s="25" t="s">
        <v>65</v>
      </c>
      <c r="M16" s="25" t="s">
        <v>66</v>
      </c>
      <c r="N16" s="25" t="s">
        <v>22</v>
      </c>
      <c r="O16" s="35">
        <v>44796</v>
      </c>
      <c r="P16" s="35">
        <v>44945</v>
      </c>
      <c r="Q16" s="35">
        <v>44795</v>
      </c>
      <c r="R16" s="35"/>
      <c r="S16" s="25" t="s">
        <v>3</v>
      </c>
      <c r="T16" s="25"/>
      <c r="U16" s="25"/>
      <c r="V16" s="25"/>
    </row>
    <row r="17" spans="2:22" x14ac:dyDescent="0.25">
      <c r="B17" s="26" t="s">
        <v>152</v>
      </c>
      <c r="C17" s="25" t="s">
        <v>153</v>
      </c>
      <c r="D17" s="25" t="s">
        <v>154</v>
      </c>
      <c r="E17" s="25"/>
      <c r="F17" s="25" t="s">
        <v>11</v>
      </c>
      <c r="G17" s="25" t="s">
        <v>23</v>
      </c>
      <c r="H17" s="25" t="s">
        <v>5</v>
      </c>
      <c r="I17" s="25" t="s">
        <v>11</v>
      </c>
      <c r="J17" s="25" t="s">
        <v>23</v>
      </c>
      <c r="K17" s="25" t="s">
        <v>5</v>
      </c>
      <c r="L17" s="25" t="s">
        <v>65</v>
      </c>
      <c r="M17" s="25" t="s">
        <v>66</v>
      </c>
      <c r="N17" s="25" t="s">
        <v>22</v>
      </c>
      <c r="O17" s="35">
        <v>45208</v>
      </c>
      <c r="P17" s="35"/>
      <c r="Q17" s="35">
        <v>45209</v>
      </c>
      <c r="R17" s="35"/>
      <c r="S17" s="25" t="s">
        <v>3</v>
      </c>
      <c r="T17" s="2"/>
      <c r="U17" s="2"/>
      <c r="V17" s="2"/>
    </row>
    <row r="18" spans="2:22" x14ac:dyDescent="0.25">
      <c r="B18" s="26" t="s">
        <v>155</v>
      </c>
      <c r="C18" s="25" t="s">
        <v>156</v>
      </c>
      <c r="D18" s="25" t="s">
        <v>157</v>
      </c>
      <c r="E18" s="25" t="s">
        <v>158</v>
      </c>
      <c r="F18" s="25" t="s">
        <v>11</v>
      </c>
      <c r="G18" s="25" t="s">
        <v>23</v>
      </c>
      <c r="H18" s="25" t="s">
        <v>5</v>
      </c>
      <c r="I18" s="25" t="s">
        <v>11</v>
      </c>
      <c r="J18" s="25" t="s">
        <v>23</v>
      </c>
      <c r="K18" s="25" t="s">
        <v>5</v>
      </c>
      <c r="L18" s="25" t="s">
        <v>65</v>
      </c>
      <c r="M18" s="25" t="s">
        <v>66</v>
      </c>
      <c r="N18" s="25" t="s">
        <v>22</v>
      </c>
      <c r="O18" s="35">
        <v>45091</v>
      </c>
      <c r="P18" s="35">
        <v>45250</v>
      </c>
      <c r="Q18" s="35">
        <v>45097</v>
      </c>
      <c r="R18" s="35"/>
      <c r="S18" s="25" t="s">
        <v>3</v>
      </c>
      <c r="T18" s="2"/>
      <c r="U18" s="2"/>
      <c r="V18" s="2"/>
    </row>
    <row r="19" spans="2:22" x14ac:dyDescent="0.25">
      <c r="B19" s="26" t="s">
        <v>182</v>
      </c>
      <c r="C19" s="25" t="s">
        <v>183</v>
      </c>
      <c r="D19" s="25" t="s">
        <v>184</v>
      </c>
      <c r="E19" s="25"/>
      <c r="F19" s="25" t="s">
        <v>11</v>
      </c>
      <c r="G19" s="25" t="s">
        <v>185</v>
      </c>
      <c r="H19" s="25"/>
      <c r="I19" s="25" t="s">
        <v>11</v>
      </c>
      <c r="J19" s="25" t="s">
        <v>185</v>
      </c>
      <c r="K19" s="50" t="s">
        <v>8</v>
      </c>
      <c r="L19" s="25" t="s">
        <v>9</v>
      </c>
      <c r="M19" s="25" t="s">
        <v>13</v>
      </c>
      <c r="N19" s="25" t="s">
        <v>4</v>
      </c>
      <c r="O19" s="35">
        <v>45015</v>
      </c>
      <c r="P19" s="35">
        <v>45125</v>
      </c>
      <c r="Q19" s="35">
        <v>45015</v>
      </c>
      <c r="R19" s="35">
        <v>45230</v>
      </c>
      <c r="S19" s="25" t="s">
        <v>3</v>
      </c>
      <c r="T19" s="2"/>
      <c r="U19" s="2"/>
      <c r="V19" s="2"/>
    </row>
    <row r="24" spans="2:22" x14ac:dyDescent="0.25">
      <c r="E24" s="51" t="s">
        <v>133</v>
      </c>
      <c r="F24" s="52"/>
      <c r="G24" s="52"/>
      <c r="H24" s="52"/>
      <c r="I24" s="52"/>
      <c r="J24" s="52"/>
      <c r="K24" s="52"/>
      <c r="L24" s="52"/>
      <c r="M24" s="52"/>
      <c r="N24" s="52"/>
      <c r="O24" s="52"/>
      <c r="P24" s="52"/>
      <c r="Q24" s="52"/>
    </row>
    <row r="25" spans="2:22" x14ac:dyDescent="0.25">
      <c r="E25" s="52"/>
      <c r="F25" s="52"/>
      <c r="G25" s="52"/>
      <c r="H25" s="52"/>
      <c r="I25" s="52"/>
      <c r="J25" s="52"/>
      <c r="K25" s="52"/>
      <c r="L25" s="52"/>
      <c r="M25" s="52"/>
      <c r="N25" s="52"/>
      <c r="O25" s="52"/>
      <c r="P25" s="52"/>
      <c r="Q25" s="52"/>
    </row>
    <row r="26" spans="2:22" x14ac:dyDescent="0.25">
      <c r="E26" s="52"/>
      <c r="F26" s="52"/>
      <c r="G26" s="52"/>
      <c r="H26" s="52"/>
      <c r="I26" s="52"/>
      <c r="J26" s="52"/>
      <c r="K26" s="52"/>
      <c r="L26" s="52"/>
      <c r="M26" s="52"/>
      <c r="N26" s="52"/>
      <c r="O26" s="52"/>
      <c r="P26" s="52"/>
      <c r="Q26" s="52"/>
    </row>
    <row r="27" spans="2:22" x14ac:dyDescent="0.25">
      <c r="E27" s="52"/>
      <c r="F27" s="52"/>
      <c r="G27" s="52"/>
      <c r="H27" s="52"/>
      <c r="I27" s="52"/>
      <c r="J27" s="52"/>
      <c r="K27" s="52"/>
      <c r="L27" s="52"/>
      <c r="M27" s="52"/>
      <c r="N27" s="52"/>
      <c r="O27" s="52"/>
      <c r="P27" s="52"/>
      <c r="Q27" s="52"/>
    </row>
  </sheetData>
  <sortState xmlns:xlrd2="http://schemas.microsoft.com/office/spreadsheetml/2017/richdata2" ref="B2:V3">
    <sortCondition ref="O2:O3"/>
  </sortState>
  <mergeCells count="2">
    <mergeCell ref="A1:V1"/>
    <mergeCell ref="E24:Q27"/>
  </mergeCells>
  <pageMargins left="0.25" right="0.25" top="0.75" bottom="0.75" header="0.3" footer="0.3"/>
  <pageSetup scale="63" orientation="landscape" r:id="rId1"/>
  <headerFooter>
    <oddHeader>&amp;C&amp;"-,Bold"&amp;14Motion for New Trial - Karpf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7"/>
  <sheetViews>
    <sheetView zoomScaleNormal="100" workbookViewId="0">
      <selection activeCell="B5" sqref="B5"/>
    </sheetView>
  </sheetViews>
  <sheetFormatPr defaultRowHeight="15" x14ac:dyDescent="0.25"/>
  <cols>
    <col min="1" max="1" width="3.28515625" customWidth="1"/>
    <col min="2" max="2" width="16.140625" customWidth="1"/>
    <col min="7" max="7" width="11.140625" customWidth="1"/>
    <col min="8" max="8" width="10.7109375" customWidth="1"/>
    <col min="15" max="15" width="10.7109375" customWidth="1"/>
    <col min="16" max="16" width="11.42578125" customWidth="1"/>
    <col min="17" max="17" width="10.85546875" customWidth="1"/>
    <col min="18" max="18" width="9.7109375" bestFit="1" customWidth="1"/>
    <col min="20" max="20" width="10.7109375" bestFit="1" customWidth="1"/>
    <col min="21" max="21" width="11" customWidth="1"/>
    <col min="22" max="22" width="10.85546875" customWidth="1"/>
  </cols>
  <sheetData>
    <row r="1" spans="1:22" ht="64.5" x14ac:dyDescent="0.25">
      <c r="A1" s="25"/>
      <c r="B1" s="39" t="s">
        <v>31</v>
      </c>
      <c r="C1" s="1" t="s">
        <v>32</v>
      </c>
      <c r="D1" s="1" t="s">
        <v>33</v>
      </c>
      <c r="E1" s="1" t="s">
        <v>34</v>
      </c>
      <c r="F1" s="1" t="s">
        <v>35</v>
      </c>
      <c r="G1" s="1" t="s">
        <v>36</v>
      </c>
      <c r="H1" s="1" t="s">
        <v>37</v>
      </c>
      <c r="I1" s="1" t="s">
        <v>38</v>
      </c>
      <c r="J1" s="1" t="s">
        <v>39</v>
      </c>
      <c r="K1" s="1" t="s">
        <v>40</v>
      </c>
      <c r="L1" s="1" t="s">
        <v>41</v>
      </c>
      <c r="M1" s="1" t="s">
        <v>42</v>
      </c>
      <c r="N1" s="1" t="s">
        <v>43</v>
      </c>
      <c r="O1" s="29" t="s">
        <v>44</v>
      </c>
      <c r="P1" s="1" t="s">
        <v>45</v>
      </c>
      <c r="Q1" s="1" t="s">
        <v>46</v>
      </c>
      <c r="R1" s="1" t="s">
        <v>47</v>
      </c>
      <c r="S1" s="1" t="s">
        <v>48</v>
      </c>
      <c r="T1" s="1" t="s">
        <v>49</v>
      </c>
      <c r="U1" s="1" t="s">
        <v>50</v>
      </c>
      <c r="V1" s="1" t="s">
        <v>51</v>
      </c>
    </row>
    <row r="2" spans="1:22" x14ac:dyDescent="0.25">
      <c r="A2" s="25"/>
      <c r="B2" s="26" t="s">
        <v>60</v>
      </c>
      <c r="C2" s="25" t="s">
        <v>29</v>
      </c>
      <c r="D2" s="25" t="s">
        <v>58</v>
      </c>
      <c r="E2" s="25"/>
      <c r="F2" s="22" t="s">
        <v>14</v>
      </c>
      <c r="G2" s="22" t="s">
        <v>15</v>
      </c>
      <c r="H2" s="22" t="s">
        <v>16</v>
      </c>
      <c r="I2" s="22" t="s">
        <v>14</v>
      </c>
      <c r="J2" s="22" t="s">
        <v>15</v>
      </c>
      <c r="K2" s="22" t="s">
        <v>16</v>
      </c>
      <c r="L2" s="25" t="s">
        <v>26</v>
      </c>
      <c r="M2" s="25"/>
      <c r="N2" s="25"/>
      <c r="O2" s="35">
        <v>41303</v>
      </c>
      <c r="P2" s="35">
        <v>41381</v>
      </c>
      <c r="Q2" s="35">
        <v>43717</v>
      </c>
      <c r="R2" s="35"/>
      <c r="S2" s="25" t="s">
        <v>3</v>
      </c>
      <c r="T2" s="35">
        <v>43691</v>
      </c>
      <c r="U2" s="25"/>
      <c r="V2" s="25"/>
    </row>
    <row r="3" spans="1:22" x14ac:dyDescent="0.25">
      <c r="A3" s="25"/>
      <c r="B3" s="26" t="s">
        <v>67</v>
      </c>
      <c r="C3" s="25" t="s">
        <v>61</v>
      </c>
      <c r="D3" s="25" t="s">
        <v>62</v>
      </c>
      <c r="E3" s="25" t="s">
        <v>8</v>
      </c>
      <c r="F3" s="22" t="s">
        <v>14</v>
      </c>
      <c r="G3" s="22" t="s">
        <v>15</v>
      </c>
      <c r="H3" s="22" t="s">
        <v>16</v>
      </c>
      <c r="I3" s="22" t="s">
        <v>14</v>
      </c>
      <c r="J3" s="22" t="s">
        <v>15</v>
      </c>
      <c r="K3" s="22" t="s">
        <v>16</v>
      </c>
      <c r="L3" s="25" t="s">
        <v>26</v>
      </c>
      <c r="M3" s="25"/>
      <c r="N3" s="25"/>
      <c r="O3" s="35">
        <v>43521</v>
      </c>
      <c r="P3" s="35">
        <v>43603</v>
      </c>
      <c r="Q3" s="35">
        <v>43727</v>
      </c>
      <c r="R3" s="35"/>
      <c r="S3" s="25" t="s">
        <v>3</v>
      </c>
      <c r="T3" s="35">
        <v>43691</v>
      </c>
      <c r="U3" s="25"/>
      <c r="V3" s="25"/>
    </row>
    <row r="4" spans="1:22" x14ac:dyDescent="0.25">
      <c r="A4" s="25"/>
      <c r="B4" s="26" t="s">
        <v>63</v>
      </c>
      <c r="C4" s="25" t="s">
        <v>64</v>
      </c>
      <c r="D4" s="25" t="s">
        <v>30</v>
      </c>
      <c r="E4" s="25"/>
      <c r="F4" s="22" t="s">
        <v>14</v>
      </c>
      <c r="G4" s="22" t="s">
        <v>15</v>
      </c>
      <c r="H4" s="22" t="s">
        <v>16</v>
      </c>
      <c r="I4" s="22" t="s">
        <v>14</v>
      </c>
      <c r="J4" s="22" t="s">
        <v>15</v>
      </c>
      <c r="K4" s="22" t="s">
        <v>16</v>
      </c>
      <c r="L4" s="25" t="s">
        <v>26</v>
      </c>
      <c r="M4" s="25"/>
      <c r="N4" s="25"/>
      <c r="O4" s="35">
        <v>43707</v>
      </c>
      <c r="P4" s="35">
        <v>43818</v>
      </c>
      <c r="Q4" s="35">
        <v>43728</v>
      </c>
      <c r="R4" s="35">
        <v>43909</v>
      </c>
      <c r="S4" s="25" t="s">
        <v>3</v>
      </c>
      <c r="T4" s="35">
        <v>43728</v>
      </c>
      <c r="U4" s="25"/>
      <c r="V4" s="25"/>
    </row>
    <row r="5" spans="1:22" x14ac:dyDescent="0.25">
      <c r="A5" s="25"/>
      <c r="B5" s="25" t="s">
        <v>110</v>
      </c>
      <c r="C5" s="25" t="s">
        <v>111</v>
      </c>
      <c r="D5" s="25" t="s">
        <v>23</v>
      </c>
      <c r="E5" s="25" t="s">
        <v>112</v>
      </c>
      <c r="F5" s="22" t="s">
        <v>14</v>
      </c>
      <c r="G5" s="22" t="s">
        <v>15</v>
      </c>
      <c r="H5" s="22" t="s">
        <v>16</v>
      </c>
      <c r="I5" s="22" t="s">
        <v>14</v>
      </c>
      <c r="J5" s="22" t="s">
        <v>15</v>
      </c>
      <c r="K5" s="22" t="s">
        <v>16</v>
      </c>
      <c r="L5" s="22" t="s">
        <v>9</v>
      </c>
      <c r="M5" s="22" t="s">
        <v>13</v>
      </c>
      <c r="N5" s="22" t="s">
        <v>4</v>
      </c>
      <c r="O5" s="35">
        <v>44743</v>
      </c>
      <c r="P5" s="35">
        <v>44813</v>
      </c>
      <c r="Q5" s="35">
        <v>44753</v>
      </c>
      <c r="R5" s="35">
        <v>44944</v>
      </c>
      <c r="S5" s="25" t="s">
        <v>3</v>
      </c>
      <c r="T5" s="25"/>
      <c r="U5" s="25"/>
      <c r="V5" s="25"/>
    </row>
    <row r="6" spans="1:22" x14ac:dyDescent="0.25">
      <c r="B6" s="26" t="s">
        <v>179</v>
      </c>
      <c r="C6" s="25" t="s">
        <v>180</v>
      </c>
      <c r="D6" s="25" t="s">
        <v>96</v>
      </c>
      <c r="E6" s="25" t="s">
        <v>181</v>
      </c>
      <c r="F6" s="25" t="s">
        <v>14</v>
      </c>
      <c r="G6" s="25" t="s">
        <v>15</v>
      </c>
      <c r="H6" s="25" t="s">
        <v>16</v>
      </c>
      <c r="I6" s="25" t="s">
        <v>14</v>
      </c>
      <c r="J6" s="25" t="s">
        <v>15</v>
      </c>
      <c r="K6" s="25" t="s">
        <v>16</v>
      </c>
      <c r="L6" s="22" t="s">
        <v>9</v>
      </c>
      <c r="M6" s="22" t="s">
        <v>13</v>
      </c>
      <c r="N6" s="22" t="s">
        <v>4</v>
      </c>
      <c r="O6" s="35">
        <v>44974</v>
      </c>
      <c r="P6" s="35">
        <v>45063</v>
      </c>
      <c r="Q6" s="35">
        <v>44974</v>
      </c>
      <c r="R6" s="35">
        <v>45223</v>
      </c>
      <c r="S6" s="25" t="s">
        <v>3</v>
      </c>
      <c r="T6" s="2"/>
      <c r="U6" s="2"/>
      <c r="V6" s="2"/>
    </row>
    <row r="7" spans="1:22" x14ac:dyDescent="0.25">
      <c r="B7" s="25" t="s">
        <v>192</v>
      </c>
      <c r="C7" s="25" t="s">
        <v>191</v>
      </c>
      <c r="D7" s="25" t="s">
        <v>193</v>
      </c>
      <c r="E7" s="25" t="s">
        <v>194</v>
      </c>
      <c r="F7" s="22" t="s">
        <v>14</v>
      </c>
      <c r="G7" s="22" t="s">
        <v>15</v>
      </c>
      <c r="H7" s="22" t="s">
        <v>16</v>
      </c>
      <c r="I7" s="22" t="s">
        <v>14</v>
      </c>
      <c r="J7" s="22" t="s">
        <v>15</v>
      </c>
      <c r="K7" s="22" t="s">
        <v>16</v>
      </c>
      <c r="L7" s="22" t="s">
        <v>9</v>
      </c>
      <c r="M7" s="22" t="s">
        <v>13</v>
      </c>
      <c r="N7" s="22" t="s">
        <v>4</v>
      </c>
      <c r="O7" s="35">
        <v>45190</v>
      </c>
      <c r="P7" s="35"/>
      <c r="Q7" s="35">
        <v>45191</v>
      </c>
      <c r="R7" s="35"/>
      <c r="S7" s="25" t="s">
        <v>3</v>
      </c>
      <c r="T7" s="2"/>
      <c r="U7" s="2"/>
      <c r="V7" s="2"/>
    </row>
    <row r="8" spans="1:22" x14ac:dyDescent="0.25">
      <c r="B8" s="25" t="s">
        <v>186</v>
      </c>
      <c r="C8" s="25" t="s">
        <v>187</v>
      </c>
      <c r="D8" s="25" t="s">
        <v>15</v>
      </c>
      <c r="E8" s="25" t="s">
        <v>188</v>
      </c>
      <c r="F8" s="22" t="s">
        <v>14</v>
      </c>
      <c r="G8" s="22" t="s">
        <v>15</v>
      </c>
      <c r="H8" s="22" t="s">
        <v>16</v>
      </c>
      <c r="I8" s="22" t="s">
        <v>14</v>
      </c>
      <c r="J8" s="22" t="s">
        <v>15</v>
      </c>
      <c r="K8" s="22" t="s">
        <v>16</v>
      </c>
      <c r="L8" s="22" t="s">
        <v>189</v>
      </c>
      <c r="M8" s="22" t="s">
        <v>190</v>
      </c>
      <c r="N8" s="22"/>
      <c r="O8" s="35">
        <v>45190</v>
      </c>
      <c r="P8" s="35"/>
      <c r="Q8" s="35">
        <v>45191</v>
      </c>
      <c r="R8" s="35"/>
      <c r="S8" s="25" t="s">
        <v>3</v>
      </c>
      <c r="T8" s="2"/>
      <c r="U8" s="2"/>
      <c r="V8" s="2"/>
    </row>
    <row r="14" spans="1:22" x14ac:dyDescent="0.25">
      <c r="E14" s="51" t="s">
        <v>133</v>
      </c>
      <c r="F14" s="52"/>
      <c r="G14" s="52"/>
      <c r="H14" s="52"/>
      <c r="I14" s="52"/>
      <c r="J14" s="52"/>
      <c r="K14" s="52"/>
      <c r="L14" s="52"/>
      <c r="M14" s="52"/>
      <c r="N14" s="52"/>
      <c r="O14" s="52"/>
      <c r="P14" s="52"/>
      <c r="Q14" s="52"/>
    </row>
    <row r="15" spans="1:22" x14ac:dyDescent="0.25">
      <c r="E15" s="52"/>
      <c r="F15" s="52"/>
      <c r="G15" s="52"/>
      <c r="H15" s="52"/>
      <c r="I15" s="52"/>
      <c r="J15" s="52"/>
      <c r="K15" s="52"/>
      <c r="L15" s="52"/>
      <c r="M15" s="52"/>
      <c r="N15" s="52"/>
      <c r="O15" s="52"/>
      <c r="P15" s="52"/>
      <c r="Q15" s="52"/>
    </row>
    <row r="16" spans="1:22" x14ac:dyDescent="0.25">
      <c r="E16" s="52"/>
      <c r="F16" s="52"/>
      <c r="G16" s="52"/>
      <c r="H16" s="52"/>
      <c r="I16" s="52"/>
      <c r="J16" s="52"/>
      <c r="K16" s="52"/>
      <c r="L16" s="52"/>
      <c r="M16" s="52"/>
      <c r="N16" s="52"/>
      <c r="O16" s="52"/>
      <c r="P16" s="52"/>
      <c r="Q16" s="52"/>
    </row>
    <row r="17" spans="5:17" x14ac:dyDescent="0.25">
      <c r="E17" s="52"/>
      <c r="F17" s="52"/>
      <c r="G17" s="52"/>
      <c r="H17" s="52"/>
      <c r="I17" s="52"/>
      <c r="J17" s="52"/>
      <c r="K17" s="52"/>
      <c r="L17" s="52"/>
      <c r="M17" s="52"/>
      <c r="N17" s="52"/>
      <c r="O17" s="52"/>
      <c r="P17" s="52"/>
      <c r="Q17" s="52"/>
    </row>
  </sheetData>
  <sortState xmlns:xlrd2="http://schemas.microsoft.com/office/spreadsheetml/2017/richdata2" ref="B2:V7">
    <sortCondition ref="O2:O7"/>
  </sortState>
  <mergeCells count="1">
    <mergeCell ref="E14:Q17"/>
  </mergeCells>
  <pageMargins left="0.25" right="0.25" top="0.75" bottom="0.75" header="0.3" footer="0.3"/>
  <pageSetup scale="61" orientation="landscape" r:id="rId1"/>
  <headerFooter>
    <oddHeader>&amp;C&amp;"-,Bold"&amp;14Motion for New Trial - Morse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5"/>
  <sheetViews>
    <sheetView zoomScaleNormal="100" workbookViewId="0">
      <selection activeCell="B2" sqref="B2"/>
    </sheetView>
  </sheetViews>
  <sheetFormatPr defaultRowHeight="15" x14ac:dyDescent="0.25"/>
  <cols>
    <col min="1" max="1" width="3.28515625" customWidth="1"/>
    <col min="2" max="2" width="13.42578125" customWidth="1"/>
    <col min="6" max="6" width="10.42578125" customWidth="1"/>
    <col min="7" max="7" width="10.28515625" customWidth="1"/>
    <col min="8" max="8" width="10.7109375" customWidth="1"/>
    <col min="15" max="15" width="10.7109375" style="41" bestFit="1" customWidth="1"/>
    <col min="16" max="16" width="10.85546875" style="41" customWidth="1"/>
    <col min="17" max="17" width="10.140625" style="41" bestFit="1" customWidth="1"/>
    <col min="18" max="18" width="11" style="41" customWidth="1"/>
    <col min="21" max="22" width="11" customWidth="1"/>
  </cols>
  <sheetData>
    <row r="1" spans="1:22" ht="64.5" x14ac:dyDescent="0.25">
      <c r="A1" s="25"/>
      <c r="B1" s="39" t="s">
        <v>31</v>
      </c>
      <c r="C1" s="1" t="s">
        <v>32</v>
      </c>
      <c r="D1" s="1" t="s">
        <v>33</v>
      </c>
      <c r="E1" s="1" t="s">
        <v>34</v>
      </c>
      <c r="F1" s="1" t="s">
        <v>35</v>
      </c>
      <c r="G1" s="1" t="s">
        <v>36</v>
      </c>
      <c r="H1" s="1" t="s">
        <v>37</v>
      </c>
      <c r="I1" s="1" t="s">
        <v>38</v>
      </c>
      <c r="J1" s="1" t="s">
        <v>39</v>
      </c>
      <c r="K1" s="1" t="s">
        <v>40</v>
      </c>
      <c r="L1" s="1" t="s">
        <v>41</v>
      </c>
      <c r="M1" s="1" t="s">
        <v>42</v>
      </c>
      <c r="N1" s="1" t="s">
        <v>43</v>
      </c>
      <c r="O1" s="40" t="s">
        <v>44</v>
      </c>
      <c r="P1" s="40" t="s">
        <v>45</v>
      </c>
      <c r="Q1" s="40" t="s">
        <v>46</v>
      </c>
      <c r="R1" s="40" t="s">
        <v>47</v>
      </c>
      <c r="S1" s="1" t="s">
        <v>48</v>
      </c>
      <c r="T1" s="1" t="s">
        <v>49</v>
      </c>
      <c r="U1" s="1" t="s">
        <v>50</v>
      </c>
      <c r="V1" s="1" t="s">
        <v>51</v>
      </c>
    </row>
    <row r="2" spans="1:22" x14ac:dyDescent="0.25">
      <c r="A2" s="25"/>
      <c r="B2" s="25" t="s">
        <v>108</v>
      </c>
      <c r="C2" s="25" t="s">
        <v>109</v>
      </c>
      <c r="D2" s="25" t="s">
        <v>96</v>
      </c>
      <c r="E2" s="25"/>
      <c r="F2" s="25" t="s">
        <v>19</v>
      </c>
      <c r="G2" s="25" t="s">
        <v>20</v>
      </c>
      <c r="H2" s="25" t="s">
        <v>10</v>
      </c>
      <c r="I2" s="25" t="s">
        <v>19</v>
      </c>
      <c r="J2" s="25" t="s">
        <v>20</v>
      </c>
      <c r="K2" s="25" t="s">
        <v>10</v>
      </c>
      <c r="L2" s="25" t="s">
        <v>159</v>
      </c>
      <c r="M2" s="25" t="s">
        <v>109</v>
      </c>
      <c r="N2" s="25"/>
      <c r="O2" s="35">
        <v>44727</v>
      </c>
      <c r="P2" s="35">
        <v>44725</v>
      </c>
      <c r="Q2" s="35">
        <v>44747</v>
      </c>
      <c r="R2" s="35">
        <v>45053</v>
      </c>
      <c r="S2" s="25" t="s">
        <v>3</v>
      </c>
      <c r="T2" s="25"/>
      <c r="U2" s="25"/>
      <c r="V2" s="25"/>
    </row>
    <row r="3" spans="1:22" x14ac:dyDescent="0.25">
      <c r="A3" s="25"/>
      <c r="B3" s="25" t="s">
        <v>122</v>
      </c>
      <c r="C3" s="25" t="s">
        <v>123</v>
      </c>
      <c r="D3" s="25" t="s">
        <v>124</v>
      </c>
      <c r="E3" s="25" t="s">
        <v>125</v>
      </c>
      <c r="F3" s="22" t="s">
        <v>19</v>
      </c>
      <c r="G3" s="22" t="s">
        <v>20</v>
      </c>
      <c r="H3" s="22" t="s">
        <v>10</v>
      </c>
      <c r="I3" s="22" t="s">
        <v>19</v>
      </c>
      <c r="J3" s="22" t="s">
        <v>20</v>
      </c>
      <c r="K3" s="22" t="s">
        <v>10</v>
      </c>
      <c r="L3" s="22" t="s">
        <v>65</v>
      </c>
      <c r="M3" s="22" t="s">
        <v>66</v>
      </c>
      <c r="N3" s="22" t="s">
        <v>22</v>
      </c>
      <c r="O3" s="35">
        <v>44904</v>
      </c>
      <c r="P3" s="45">
        <v>44993</v>
      </c>
      <c r="Q3" s="45">
        <v>44904</v>
      </c>
      <c r="R3" s="35">
        <v>45089</v>
      </c>
      <c r="S3" s="25" t="s">
        <v>3</v>
      </c>
      <c r="T3" s="25"/>
      <c r="U3" s="25"/>
      <c r="V3" s="25"/>
    </row>
    <row r="4" spans="1:22" ht="15" customHeight="1" x14ac:dyDescent="0.25">
      <c r="A4" s="25"/>
      <c r="B4" s="25" t="s">
        <v>126</v>
      </c>
      <c r="C4" s="25" t="s">
        <v>127</v>
      </c>
      <c r="D4" s="25" t="s">
        <v>128</v>
      </c>
      <c r="E4" s="25" t="s">
        <v>129</v>
      </c>
      <c r="F4" s="22" t="s">
        <v>19</v>
      </c>
      <c r="G4" s="22" t="s">
        <v>20</v>
      </c>
      <c r="H4" s="22" t="s">
        <v>10</v>
      </c>
      <c r="I4" s="22" t="s">
        <v>19</v>
      </c>
      <c r="J4" s="22" t="s">
        <v>20</v>
      </c>
      <c r="K4" s="22" t="s">
        <v>10</v>
      </c>
      <c r="L4" s="22" t="s">
        <v>7</v>
      </c>
      <c r="M4" s="22" t="s">
        <v>25</v>
      </c>
      <c r="N4" s="22" t="s">
        <v>8</v>
      </c>
      <c r="O4" s="35">
        <v>44827</v>
      </c>
      <c r="P4" s="35">
        <v>44706</v>
      </c>
      <c r="Q4" s="35">
        <v>44830</v>
      </c>
      <c r="R4" s="35">
        <v>45047</v>
      </c>
      <c r="S4" s="25" t="s">
        <v>3</v>
      </c>
      <c r="T4" s="25"/>
      <c r="U4" s="25"/>
      <c r="V4" s="25"/>
    </row>
    <row r="5" spans="1:22" ht="15" customHeight="1" x14ac:dyDescent="0.25">
      <c r="A5" s="25"/>
      <c r="B5" s="25" t="s">
        <v>144</v>
      </c>
      <c r="C5" s="25" t="s">
        <v>130</v>
      </c>
      <c r="D5" s="25" t="s">
        <v>131</v>
      </c>
      <c r="E5" s="25" t="s">
        <v>132</v>
      </c>
      <c r="F5" s="22" t="s">
        <v>19</v>
      </c>
      <c r="G5" s="22" t="s">
        <v>20</v>
      </c>
      <c r="H5" s="22" t="s">
        <v>10</v>
      </c>
      <c r="I5" s="22" t="s">
        <v>19</v>
      </c>
      <c r="J5" s="22" t="s">
        <v>20</v>
      </c>
      <c r="K5" s="22" t="s">
        <v>10</v>
      </c>
      <c r="L5" s="22" t="s">
        <v>24</v>
      </c>
      <c r="M5" s="22" t="s">
        <v>21</v>
      </c>
      <c r="N5" s="22" t="s">
        <v>17</v>
      </c>
      <c r="O5" s="35">
        <v>44914</v>
      </c>
      <c r="P5" s="35"/>
      <c r="Q5" s="35">
        <v>44935</v>
      </c>
      <c r="R5" s="35">
        <v>45156</v>
      </c>
      <c r="S5" s="25" t="s">
        <v>3</v>
      </c>
      <c r="T5" s="25"/>
      <c r="U5" s="25"/>
      <c r="V5" s="25"/>
    </row>
    <row r="6" spans="1:22" x14ac:dyDescent="0.25">
      <c r="A6" s="25"/>
      <c r="B6" s="25" t="s">
        <v>134</v>
      </c>
      <c r="C6" s="25" t="s">
        <v>135</v>
      </c>
      <c r="D6" s="25" t="s">
        <v>136</v>
      </c>
      <c r="E6" s="25" t="s">
        <v>137</v>
      </c>
      <c r="F6" s="22" t="s">
        <v>19</v>
      </c>
      <c r="G6" s="22" t="s">
        <v>20</v>
      </c>
      <c r="H6" s="22" t="s">
        <v>10</v>
      </c>
      <c r="I6" s="22" t="s">
        <v>19</v>
      </c>
      <c r="J6" s="22" t="s">
        <v>20</v>
      </c>
      <c r="K6" s="22" t="s">
        <v>10</v>
      </c>
      <c r="L6" s="22" t="s">
        <v>65</v>
      </c>
      <c r="M6" s="22" t="s">
        <v>66</v>
      </c>
      <c r="N6" s="22" t="s">
        <v>22</v>
      </c>
      <c r="O6" s="35">
        <v>44795</v>
      </c>
      <c r="P6" s="35">
        <v>44818</v>
      </c>
      <c r="Q6" s="35">
        <v>44795</v>
      </c>
      <c r="R6" s="35"/>
      <c r="S6" s="25" t="s">
        <v>3</v>
      </c>
      <c r="T6" s="25"/>
      <c r="U6" s="25"/>
      <c r="V6" s="25"/>
    </row>
    <row r="7" spans="1:22" x14ac:dyDescent="0.25">
      <c r="A7" s="25"/>
      <c r="B7" s="25" t="s">
        <v>138</v>
      </c>
      <c r="C7" s="25" t="s">
        <v>139</v>
      </c>
      <c r="D7" s="25" t="s">
        <v>140</v>
      </c>
      <c r="E7" s="25" t="s">
        <v>96</v>
      </c>
      <c r="F7" s="22" t="s">
        <v>19</v>
      </c>
      <c r="G7" s="22" t="s">
        <v>20</v>
      </c>
      <c r="H7" s="22" t="s">
        <v>10</v>
      </c>
      <c r="I7" s="22" t="s">
        <v>19</v>
      </c>
      <c r="J7" s="22" t="s">
        <v>20</v>
      </c>
      <c r="K7" s="22" t="s">
        <v>10</v>
      </c>
      <c r="L7" s="22" t="s">
        <v>9</v>
      </c>
      <c r="M7" s="22" t="s">
        <v>13</v>
      </c>
      <c r="N7" s="22" t="s">
        <v>4</v>
      </c>
      <c r="O7" s="35">
        <v>44911</v>
      </c>
      <c r="P7" s="35">
        <v>44957</v>
      </c>
      <c r="Q7" s="35">
        <v>44911</v>
      </c>
      <c r="R7" s="35">
        <v>45159</v>
      </c>
      <c r="S7" s="25" t="s">
        <v>3</v>
      </c>
      <c r="T7" s="25"/>
      <c r="U7" s="25"/>
      <c r="V7" s="25"/>
    </row>
    <row r="8" spans="1:22" x14ac:dyDescent="0.25">
      <c r="A8" s="2"/>
      <c r="B8" s="25" t="s">
        <v>163</v>
      </c>
      <c r="C8" s="25" t="s">
        <v>160</v>
      </c>
      <c r="D8" s="25" t="s">
        <v>161</v>
      </c>
      <c r="E8" s="25" t="s">
        <v>162</v>
      </c>
      <c r="F8" s="25" t="s">
        <v>19</v>
      </c>
      <c r="G8" s="25" t="s">
        <v>20</v>
      </c>
      <c r="H8" s="25" t="s">
        <v>10</v>
      </c>
      <c r="I8" s="25" t="s">
        <v>19</v>
      </c>
      <c r="J8" s="25" t="s">
        <v>20</v>
      </c>
      <c r="K8" s="25" t="s">
        <v>10</v>
      </c>
      <c r="L8" s="25" t="s">
        <v>65</v>
      </c>
      <c r="M8" s="25" t="s">
        <v>66</v>
      </c>
      <c r="N8" s="25" t="s">
        <v>22</v>
      </c>
      <c r="O8" s="35">
        <v>45167</v>
      </c>
      <c r="P8" s="35">
        <v>45181</v>
      </c>
      <c r="Q8" s="35">
        <v>45167</v>
      </c>
      <c r="R8" s="35"/>
      <c r="S8" s="25" t="s">
        <v>3</v>
      </c>
      <c r="T8" s="2"/>
      <c r="U8" s="2"/>
      <c r="V8" s="2"/>
    </row>
    <row r="12" spans="1:22" ht="15" customHeight="1" x14ac:dyDescent="0.25">
      <c r="E12" s="51" t="s">
        <v>133</v>
      </c>
      <c r="F12" s="52"/>
      <c r="G12" s="52"/>
      <c r="H12" s="52"/>
      <c r="I12" s="52"/>
      <c r="J12" s="52"/>
      <c r="K12" s="52"/>
      <c r="L12" s="52"/>
      <c r="M12" s="52"/>
      <c r="N12" s="52"/>
      <c r="O12" s="52"/>
      <c r="P12" s="52"/>
      <c r="Q12" s="52"/>
    </row>
    <row r="13" spans="1:22" x14ac:dyDescent="0.25">
      <c r="E13" s="52"/>
      <c r="F13" s="52"/>
      <c r="G13" s="52"/>
      <c r="H13" s="52"/>
      <c r="I13" s="52"/>
      <c r="J13" s="52"/>
      <c r="K13" s="52"/>
      <c r="L13" s="52"/>
      <c r="M13" s="52"/>
      <c r="N13" s="52"/>
      <c r="O13" s="52"/>
      <c r="P13" s="52"/>
      <c r="Q13" s="52"/>
    </row>
    <row r="14" spans="1:22" x14ac:dyDescent="0.25">
      <c r="E14" s="52"/>
      <c r="F14" s="52"/>
      <c r="G14" s="52"/>
      <c r="H14" s="52"/>
      <c r="I14" s="52"/>
      <c r="J14" s="52"/>
      <c r="K14" s="52"/>
      <c r="L14" s="52"/>
      <c r="M14" s="52"/>
      <c r="N14" s="52"/>
      <c r="O14" s="52"/>
      <c r="P14" s="52"/>
      <c r="Q14" s="52"/>
    </row>
    <row r="15" spans="1:22" x14ac:dyDescent="0.25">
      <c r="E15" s="52"/>
      <c r="F15" s="52"/>
      <c r="G15" s="52"/>
      <c r="H15" s="52"/>
      <c r="I15" s="52"/>
      <c r="J15" s="52"/>
      <c r="K15" s="52"/>
      <c r="L15" s="52"/>
      <c r="M15" s="52"/>
      <c r="N15" s="52"/>
      <c r="O15" s="52"/>
      <c r="P15" s="52"/>
      <c r="Q15" s="52"/>
    </row>
  </sheetData>
  <sortState xmlns:xlrd2="http://schemas.microsoft.com/office/spreadsheetml/2017/richdata2" ref="B2:V3">
    <sortCondition ref="O2:O3"/>
  </sortState>
  <mergeCells count="1">
    <mergeCell ref="E12:Q15"/>
  </mergeCells>
  <pageMargins left="0.25" right="0.25" top="0.75" bottom="0.75" header="0.3" footer="0.3"/>
  <pageSetup scale="57" orientation="landscape" r:id="rId1"/>
  <headerFooter>
    <oddHeader>&amp;C&amp;"-,Bold"&amp;14Motion for New Trial - Walmsley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4"/>
  <sheetViews>
    <sheetView topLeftCell="B1" zoomScaleNormal="100" workbookViewId="0">
      <selection activeCell="T10" sqref="T10"/>
    </sheetView>
  </sheetViews>
  <sheetFormatPr defaultRowHeight="15" x14ac:dyDescent="0.25"/>
  <cols>
    <col min="2" max="2" width="13" customWidth="1"/>
    <col min="15" max="15" width="13.28515625" customWidth="1"/>
    <col min="16" max="18" width="9.7109375" bestFit="1" customWidth="1"/>
  </cols>
  <sheetData>
    <row r="1" spans="1:22" ht="64.5" x14ac:dyDescent="0.25">
      <c r="A1" s="25"/>
      <c r="B1" s="25"/>
      <c r="C1" s="1" t="s">
        <v>32</v>
      </c>
      <c r="D1" s="1" t="s">
        <v>33</v>
      </c>
      <c r="E1" s="1" t="s">
        <v>34</v>
      </c>
      <c r="F1" s="1" t="s">
        <v>35</v>
      </c>
      <c r="G1" s="1" t="s">
        <v>36</v>
      </c>
      <c r="H1" s="1" t="s">
        <v>37</v>
      </c>
      <c r="I1" s="1" t="s">
        <v>38</v>
      </c>
      <c r="J1" s="1" t="s">
        <v>39</v>
      </c>
      <c r="K1" s="1" t="s">
        <v>40</v>
      </c>
      <c r="L1" s="1" t="s">
        <v>41</v>
      </c>
      <c r="M1" s="1" t="s">
        <v>42</v>
      </c>
      <c r="N1" s="1" t="s">
        <v>43</v>
      </c>
      <c r="O1" s="1" t="s">
        <v>44</v>
      </c>
      <c r="P1" s="29" t="s">
        <v>45</v>
      </c>
      <c r="Q1" s="1" t="s">
        <v>46</v>
      </c>
      <c r="R1" s="29" t="s">
        <v>47</v>
      </c>
      <c r="S1" s="1" t="s">
        <v>48</v>
      </c>
      <c r="T1" s="1" t="s">
        <v>49</v>
      </c>
      <c r="U1" s="1" t="s">
        <v>50</v>
      </c>
      <c r="V1" s="1" t="s">
        <v>51</v>
      </c>
    </row>
    <row r="2" spans="1:22" x14ac:dyDescent="0.25">
      <c r="A2" s="25"/>
      <c r="B2" s="25" t="s">
        <v>101</v>
      </c>
      <c r="C2" s="25" t="s">
        <v>102</v>
      </c>
      <c r="D2" s="25" t="s">
        <v>103</v>
      </c>
      <c r="E2" s="25" t="s">
        <v>104</v>
      </c>
      <c r="F2" s="25" t="s">
        <v>0</v>
      </c>
      <c r="G2" s="25" t="s">
        <v>1</v>
      </c>
      <c r="H2" s="25" t="s">
        <v>2</v>
      </c>
      <c r="I2" s="25" t="s">
        <v>0</v>
      </c>
      <c r="J2" s="25" t="s">
        <v>1</v>
      </c>
      <c r="K2" s="25" t="s">
        <v>2</v>
      </c>
      <c r="L2" s="25" t="s">
        <v>9</v>
      </c>
      <c r="M2" s="25" t="s">
        <v>13</v>
      </c>
      <c r="N2" s="25"/>
      <c r="O2" s="35">
        <v>44644</v>
      </c>
      <c r="P2" s="35">
        <v>44666</v>
      </c>
      <c r="Q2" s="35">
        <v>44636</v>
      </c>
      <c r="R2" s="35">
        <v>44735</v>
      </c>
      <c r="S2" s="25" t="s">
        <v>3</v>
      </c>
      <c r="T2" s="25"/>
      <c r="U2" s="25"/>
      <c r="V2" s="25"/>
    </row>
    <row r="3" spans="1:22" x14ac:dyDescent="0.25">
      <c r="B3" s="25" t="s">
        <v>195</v>
      </c>
      <c r="C3" s="25" t="s">
        <v>196</v>
      </c>
      <c r="D3" s="25" t="s">
        <v>197</v>
      </c>
      <c r="E3" s="25" t="s">
        <v>198</v>
      </c>
      <c r="F3" s="25" t="s">
        <v>0</v>
      </c>
      <c r="G3" s="25" t="s">
        <v>1</v>
      </c>
      <c r="H3" s="25" t="s">
        <v>2</v>
      </c>
      <c r="I3" s="25" t="s">
        <v>0</v>
      </c>
      <c r="J3" s="25" t="s">
        <v>1</v>
      </c>
      <c r="K3" s="25" t="s">
        <v>2</v>
      </c>
      <c r="L3" s="25" t="s">
        <v>65</v>
      </c>
      <c r="M3" s="25" t="s">
        <v>66</v>
      </c>
      <c r="N3" s="22" t="s">
        <v>22</v>
      </c>
      <c r="O3" s="35">
        <v>45237</v>
      </c>
      <c r="P3" s="35">
        <v>45265</v>
      </c>
      <c r="Q3" s="35">
        <v>45238</v>
      </c>
      <c r="R3" s="35"/>
      <c r="S3" s="25" t="s">
        <v>3</v>
      </c>
      <c r="T3" s="2"/>
      <c r="U3" s="2"/>
      <c r="V3" s="2"/>
    </row>
    <row r="4" spans="1:22" x14ac:dyDescent="0.25">
      <c r="B4" s="25" t="s">
        <v>199</v>
      </c>
      <c r="C4" s="25" t="s">
        <v>200</v>
      </c>
      <c r="D4" s="25" t="s">
        <v>201</v>
      </c>
      <c r="E4" s="25"/>
      <c r="F4" s="25" t="s">
        <v>0</v>
      </c>
      <c r="G4" s="25" t="s">
        <v>1</v>
      </c>
      <c r="H4" s="25" t="s">
        <v>2</v>
      </c>
      <c r="I4" s="25" t="s">
        <v>0</v>
      </c>
      <c r="J4" s="25" t="s">
        <v>1</v>
      </c>
      <c r="K4" s="25" t="s">
        <v>2</v>
      </c>
      <c r="L4" s="25" t="s">
        <v>9</v>
      </c>
      <c r="M4" s="25" t="s">
        <v>13</v>
      </c>
      <c r="N4" s="22" t="s">
        <v>4</v>
      </c>
      <c r="O4" s="35">
        <v>45114</v>
      </c>
      <c r="P4" s="35">
        <v>45184</v>
      </c>
      <c r="Q4" s="35">
        <v>45119</v>
      </c>
      <c r="R4" s="35"/>
      <c r="S4" s="25" t="s">
        <v>3</v>
      </c>
      <c r="T4" s="2"/>
      <c r="U4" s="2"/>
      <c r="V4" s="2"/>
    </row>
    <row r="5" spans="1:22" x14ac:dyDescent="0.25">
      <c r="B5" s="25" t="s">
        <v>202</v>
      </c>
      <c r="C5" s="25" t="s">
        <v>203</v>
      </c>
      <c r="D5" s="25" t="s">
        <v>204</v>
      </c>
      <c r="E5" s="25" t="s">
        <v>205</v>
      </c>
      <c r="F5" s="25" t="s">
        <v>0</v>
      </c>
      <c r="G5" s="25" t="s">
        <v>1</v>
      </c>
      <c r="H5" s="25" t="s">
        <v>2</v>
      </c>
      <c r="I5" s="25" t="s">
        <v>0</v>
      </c>
      <c r="J5" s="25" t="s">
        <v>1</v>
      </c>
      <c r="K5" s="25" t="s">
        <v>2</v>
      </c>
      <c r="L5" s="25" t="s">
        <v>189</v>
      </c>
      <c r="M5" s="25" t="s">
        <v>190</v>
      </c>
      <c r="N5" s="22"/>
      <c r="O5" s="35">
        <v>45128</v>
      </c>
      <c r="P5" s="35">
        <v>45246</v>
      </c>
      <c r="Q5" s="35">
        <v>45132</v>
      </c>
      <c r="R5" s="35"/>
      <c r="S5" s="25" t="s">
        <v>3</v>
      </c>
      <c r="T5" s="2"/>
      <c r="U5" s="2"/>
      <c r="V5" s="2"/>
    </row>
    <row r="6" spans="1:22" x14ac:dyDescent="0.25">
      <c r="B6" s="25" t="s">
        <v>206</v>
      </c>
      <c r="C6" s="25" t="s">
        <v>207</v>
      </c>
      <c r="D6" s="25" t="s">
        <v>208</v>
      </c>
      <c r="E6" s="25"/>
      <c r="F6" s="25" t="s">
        <v>0</v>
      </c>
      <c r="G6" s="25" t="s">
        <v>1</v>
      </c>
      <c r="H6" s="25" t="s">
        <v>2</v>
      </c>
      <c r="I6" s="25" t="s">
        <v>0</v>
      </c>
      <c r="J6" s="25" t="s">
        <v>1</v>
      </c>
      <c r="K6" s="25" t="s">
        <v>2</v>
      </c>
      <c r="L6" s="25" t="s">
        <v>7</v>
      </c>
      <c r="M6" s="25" t="s">
        <v>25</v>
      </c>
      <c r="N6" s="22" t="s">
        <v>8</v>
      </c>
      <c r="O6" s="35">
        <v>45128</v>
      </c>
      <c r="P6" s="35">
        <v>45246</v>
      </c>
      <c r="Q6" s="35">
        <v>45139</v>
      </c>
      <c r="R6" s="35"/>
      <c r="S6" s="25" t="s">
        <v>3</v>
      </c>
      <c r="T6" s="2"/>
      <c r="U6" s="2"/>
      <c r="V6" s="2"/>
    </row>
    <row r="11" spans="1:22" x14ac:dyDescent="0.25">
      <c r="E11" s="51" t="s">
        <v>133</v>
      </c>
      <c r="F11" s="52"/>
      <c r="G11" s="52"/>
      <c r="H11" s="52"/>
      <c r="I11" s="52"/>
      <c r="J11" s="52"/>
      <c r="K11" s="52"/>
      <c r="L11" s="52"/>
      <c r="M11" s="52"/>
      <c r="N11" s="52"/>
      <c r="O11" s="52"/>
      <c r="P11" s="52"/>
      <c r="Q11" s="52"/>
    </row>
    <row r="12" spans="1:22" x14ac:dyDescent="0.25">
      <c r="E12" s="52"/>
      <c r="F12" s="52"/>
      <c r="G12" s="52"/>
      <c r="H12" s="52"/>
      <c r="I12" s="52"/>
      <c r="J12" s="52"/>
      <c r="K12" s="52"/>
      <c r="L12" s="52"/>
      <c r="M12" s="52"/>
      <c r="N12" s="52"/>
      <c r="O12" s="52"/>
      <c r="P12" s="52"/>
      <c r="Q12" s="52"/>
    </row>
    <row r="13" spans="1:22" x14ac:dyDescent="0.25">
      <c r="E13" s="52"/>
      <c r="F13" s="52"/>
      <c r="G13" s="52"/>
      <c r="H13" s="52"/>
      <c r="I13" s="52"/>
      <c r="J13" s="52"/>
      <c r="K13" s="52"/>
      <c r="L13" s="52"/>
      <c r="M13" s="52"/>
      <c r="N13" s="52"/>
      <c r="O13" s="52"/>
      <c r="P13" s="52"/>
      <c r="Q13" s="52"/>
    </row>
    <row r="14" spans="1:22" x14ac:dyDescent="0.25">
      <c r="E14" s="52"/>
      <c r="F14" s="52"/>
      <c r="G14" s="52"/>
      <c r="H14" s="52"/>
      <c r="I14" s="52"/>
      <c r="J14" s="52"/>
      <c r="K14" s="52"/>
      <c r="L14" s="52"/>
      <c r="M14" s="52"/>
      <c r="N14" s="52"/>
      <c r="O14" s="52"/>
      <c r="P14" s="52"/>
      <c r="Q14" s="52"/>
    </row>
  </sheetData>
  <mergeCells count="1">
    <mergeCell ref="E11:Q14"/>
  </mergeCells>
  <pageMargins left="0.25" right="0.25" top="0.75" bottom="0.75" header="0.3" footer="0.3"/>
  <pageSetup scale="63" fitToHeight="0" orientation="landscape" r:id="rId1"/>
  <headerFooter>
    <oddHeader>&amp;C&amp;"-,Bold"&amp;14Motion for New Trial - Freesemann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Q30" sqref="Q30"/>
    </sheetView>
  </sheetViews>
  <sheetFormatPr defaultRowHeight="15" x14ac:dyDescent="0.25"/>
  <cols>
    <col min="1" max="1" width="12" customWidth="1"/>
    <col min="10" max="10" width="11.42578125" customWidth="1"/>
  </cols>
  <sheetData>
    <row r="1" spans="1:13" x14ac:dyDescent="0.25">
      <c r="A1" s="7">
        <v>43831</v>
      </c>
      <c r="B1" s="8"/>
      <c r="J1" s="13"/>
      <c r="K1" s="14">
        <v>43617</v>
      </c>
      <c r="L1" s="15"/>
      <c r="M1" s="8" t="s">
        <v>59</v>
      </c>
    </row>
    <row r="2" spans="1:13" x14ac:dyDescent="0.25">
      <c r="A2" s="9" t="s">
        <v>12</v>
      </c>
      <c r="B2" s="10">
        <f>COUNT('Abbot-Stokes'!A3:A77)</f>
        <v>0</v>
      </c>
      <c r="J2" s="9" t="s">
        <v>12</v>
      </c>
      <c r="K2">
        <v>12</v>
      </c>
      <c r="M2" s="16">
        <f>(B2/K2)-1</f>
        <v>-1</v>
      </c>
    </row>
    <row r="3" spans="1:13" x14ac:dyDescent="0.25">
      <c r="A3" s="9" t="s">
        <v>6</v>
      </c>
      <c r="B3" s="10">
        <f>COUNT(Bass!A2:A71)</f>
        <v>0</v>
      </c>
      <c r="J3" s="9" t="s">
        <v>6</v>
      </c>
      <c r="K3">
        <v>13</v>
      </c>
      <c r="M3" s="16">
        <f t="shared" ref="M3:M9" si="0">(B3/K3)-1</f>
        <v>-1</v>
      </c>
    </row>
    <row r="4" spans="1:13" x14ac:dyDescent="0.25">
      <c r="A4" s="9" t="s">
        <v>52</v>
      </c>
      <c r="B4" s="10">
        <f>COUNT(#REF!)</f>
        <v>0</v>
      </c>
      <c r="J4" s="9" t="s">
        <v>52</v>
      </c>
      <c r="K4">
        <v>0</v>
      </c>
      <c r="M4" s="16" t="e">
        <f t="shared" si="0"/>
        <v>#DIV/0!</v>
      </c>
    </row>
    <row r="5" spans="1:13" x14ac:dyDescent="0.25">
      <c r="A5" s="9" t="s">
        <v>0</v>
      </c>
      <c r="B5" s="10">
        <f>COUNT(#REF!)</f>
        <v>0</v>
      </c>
      <c r="J5" s="9" t="s">
        <v>0</v>
      </c>
      <c r="K5">
        <v>2</v>
      </c>
      <c r="M5" s="16">
        <f t="shared" si="0"/>
        <v>-1</v>
      </c>
    </row>
    <row r="6" spans="1:13" x14ac:dyDescent="0.25">
      <c r="A6" s="9" t="s">
        <v>11</v>
      </c>
      <c r="B6" s="10">
        <f>COUNT(Karpf!A2:A70)</f>
        <v>0</v>
      </c>
      <c r="J6" s="9" t="s">
        <v>11</v>
      </c>
      <c r="K6">
        <v>14</v>
      </c>
      <c r="M6" s="16">
        <f t="shared" si="0"/>
        <v>-1</v>
      </c>
    </row>
    <row r="7" spans="1:13" x14ac:dyDescent="0.25">
      <c r="A7" s="9" t="s">
        <v>14</v>
      </c>
      <c r="B7" s="10">
        <f>COUNT(Morse!A2:A72)</f>
        <v>0</v>
      </c>
      <c r="J7" s="9" t="s">
        <v>14</v>
      </c>
      <c r="K7">
        <v>17</v>
      </c>
      <c r="M7" s="16">
        <f t="shared" si="0"/>
        <v>-1</v>
      </c>
    </row>
    <row r="8" spans="1:13" x14ac:dyDescent="0.25">
      <c r="A8" s="9" t="s">
        <v>27</v>
      </c>
      <c r="B8" s="10">
        <f>COUNT(#REF!)</f>
        <v>0</v>
      </c>
      <c r="J8" s="9" t="s">
        <v>27</v>
      </c>
      <c r="K8">
        <v>1</v>
      </c>
      <c r="M8" s="16">
        <f t="shared" si="0"/>
        <v>-1</v>
      </c>
    </row>
    <row r="9" spans="1:13" x14ac:dyDescent="0.25">
      <c r="A9" s="9" t="s">
        <v>19</v>
      </c>
      <c r="B9" s="10">
        <f>COUNT(Walmsley!A1:A65)</f>
        <v>0</v>
      </c>
      <c r="J9" s="11" t="s">
        <v>19</v>
      </c>
      <c r="K9" s="17">
        <v>11</v>
      </c>
      <c r="L9" s="17"/>
      <c r="M9" s="18">
        <f t="shared" si="0"/>
        <v>-1</v>
      </c>
    </row>
    <row r="10" spans="1:13" x14ac:dyDescent="0.25">
      <c r="A10" s="9"/>
      <c r="B10" s="10"/>
    </row>
    <row r="11" spans="1:13" x14ac:dyDescent="0.25">
      <c r="A11" s="9"/>
      <c r="B11" s="10"/>
    </row>
    <row r="12" spans="1:13" x14ac:dyDescent="0.25">
      <c r="A12" s="11" t="s">
        <v>53</v>
      </c>
      <c r="B12" s="12"/>
    </row>
    <row r="19" spans="1:13" x14ac:dyDescent="0.25">
      <c r="J19" s="13"/>
      <c r="K19" s="14">
        <v>43617</v>
      </c>
      <c r="L19" s="15"/>
      <c r="M19" s="8" t="s">
        <v>59</v>
      </c>
    </row>
    <row r="20" spans="1:13" x14ac:dyDescent="0.25">
      <c r="A20" s="13" t="s">
        <v>12</v>
      </c>
      <c r="B20" s="19" t="e">
        <f ca="1">AVERAGE(Data!A2:A13)</f>
        <v>#REF!</v>
      </c>
      <c r="J20" s="9" t="s">
        <v>12</v>
      </c>
      <c r="K20">
        <v>588.6</v>
      </c>
      <c r="M20" s="16" t="e">
        <f t="shared" ref="M20:M27" ca="1" si="1">(B20/K20)-1</f>
        <v>#REF!</v>
      </c>
    </row>
    <row r="21" spans="1:13" x14ac:dyDescent="0.25">
      <c r="A21" s="9" t="s">
        <v>6</v>
      </c>
      <c r="B21" s="20" t="e">
        <f ca="1">AVERAGE(Data!B2:B14)</f>
        <v>#REF!</v>
      </c>
      <c r="J21" s="9" t="s">
        <v>6</v>
      </c>
      <c r="K21">
        <v>387.45</v>
      </c>
      <c r="M21" s="16" t="e">
        <f t="shared" ca="1" si="1"/>
        <v>#REF!</v>
      </c>
    </row>
    <row r="22" spans="1:13" x14ac:dyDescent="0.25">
      <c r="A22" s="9" t="s">
        <v>52</v>
      </c>
      <c r="B22" s="20">
        <v>0</v>
      </c>
      <c r="J22" s="9" t="s">
        <v>52</v>
      </c>
      <c r="K22">
        <v>0</v>
      </c>
      <c r="M22" s="16" t="e">
        <f t="shared" si="1"/>
        <v>#DIV/0!</v>
      </c>
    </row>
    <row r="23" spans="1:13" x14ac:dyDescent="0.25">
      <c r="A23" s="9" t="s">
        <v>0</v>
      </c>
      <c r="B23" s="20" t="e">
        <f ca="1">AVERAGE(Data!D2:D3)</f>
        <v>#REF!</v>
      </c>
      <c r="J23" s="9" t="s">
        <v>0</v>
      </c>
      <c r="K23">
        <v>861</v>
      </c>
      <c r="M23" s="16" t="e">
        <f t="shared" ca="1" si="1"/>
        <v>#REF!</v>
      </c>
    </row>
    <row r="24" spans="1:13" x14ac:dyDescent="0.25">
      <c r="A24" s="9" t="s">
        <v>11</v>
      </c>
      <c r="B24" s="20" t="e">
        <f ca="1">AVERAGE(Data!E2:E15)</f>
        <v>#REF!</v>
      </c>
      <c r="J24" s="9" t="s">
        <v>11</v>
      </c>
      <c r="K24">
        <v>289.89999999999998</v>
      </c>
      <c r="M24" s="16" t="e">
        <f t="shared" ca="1" si="1"/>
        <v>#REF!</v>
      </c>
    </row>
    <row r="25" spans="1:13" x14ac:dyDescent="0.25">
      <c r="A25" s="9" t="s">
        <v>14</v>
      </c>
      <c r="B25" s="20" t="e">
        <f ca="1">AVERAGE(Data!F2:F18)</f>
        <v>#REF!</v>
      </c>
      <c r="J25" s="9" t="s">
        <v>14</v>
      </c>
      <c r="K25">
        <v>721.18</v>
      </c>
      <c r="M25" s="16" t="e">
        <f t="shared" ca="1" si="1"/>
        <v>#REF!</v>
      </c>
    </row>
    <row r="26" spans="1:13" x14ac:dyDescent="0.25">
      <c r="A26" s="9" t="s">
        <v>27</v>
      </c>
      <c r="B26" s="20" t="e">
        <f ca="1">AVERAGE(Data!G2:G3)</f>
        <v>#REF!</v>
      </c>
      <c r="J26" s="9" t="s">
        <v>27</v>
      </c>
      <c r="K26">
        <v>232</v>
      </c>
      <c r="M26" s="16" t="e">
        <f t="shared" ca="1" si="1"/>
        <v>#REF!</v>
      </c>
    </row>
    <row r="27" spans="1:13" x14ac:dyDescent="0.25">
      <c r="A27" s="11" t="s">
        <v>19</v>
      </c>
      <c r="B27" s="21" t="e">
        <f ca="1">AVERAGE(Data!H2:H13)</f>
        <v>#REF!</v>
      </c>
      <c r="J27" s="11" t="s">
        <v>19</v>
      </c>
      <c r="K27" s="17">
        <v>306.45999999999998</v>
      </c>
      <c r="L27" s="17"/>
      <c r="M27" s="18" t="e">
        <f t="shared" ca="1" si="1"/>
        <v>#REF!</v>
      </c>
    </row>
  </sheetData>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Main</vt:lpstr>
      <vt:lpstr>Colbert</vt:lpstr>
      <vt:lpstr>Abbot-Stokes</vt:lpstr>
      <vt:lpstr>Bass</vt:lpstr>
      <vt:lpstr>Karpf</vt:lpstr>
      <vt:lpstr>Morse</vt:lpstr>
      <vt:lpstr>Walmsley</vt:lpstr>
      <vt:lpstr>Freesemann</vt:lpstr>
      <vt:lpstr>Metrics</vt:lpstr>
      <vt:lpstr>Data</vt:lpstr>
    </vt:vector>
  </TitlesOfParts>
  <Company>Chatham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Norton</dc:creator>
  <cp:lastModifiedBy>Crystal Cooper</cp:lastModifiedBy>
  <cp:lastPrinted>2024-02-01T15:49:57Z</cp:lastPrinted>
  <dcterms:created xsi:type="dcterms:W3CDTF">2019-01-30T01:11:39Z</dcterms:created>
  <dcterms:modified xsi:type="dcterms:W3CDTF">2024-02-08T16:09:51Z</dcterms:modified>
</cp:coreProperties>
</file>